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7680" windowHeight="8760" firstSheet="1" activeTab="1"/>
  </bookViews>
  <sheets>
    <sheet name="Ref" sheetId="1" state="hidden" r:id="rId1"/>
    <sheet name="F02_1" sheetId="2" r:id="rId2"/>
    <sheet name="F01_1" sheetId="3" r:id="rId3"/>
  </sheets>
  <externalReferences>
    <externalReference r:id="rId6"/>
  </externalReferences>
  <definedNames>
    <definedName name="F01_2">[1]!F01_2</definedName>
    <definedName name="_xlnm.Print_Area" localSheetId="2">'F01_1'!$B$1:$E$116</definedName>
    <definedName name="_xlnm.Print_Titles" localSheetId="1">'F02_1'!$16:$17</definedName>
  </definedNames>
  <calcPr fullCalcOnLoad="1" fullPrecision="0"/>
</workbook>
</file>

<file path=xl/sharedStrings.xml><?xml version="1.0" encoding="utf-8"?>
<sst xmlns="http://schemas.openxmlformats.org/spreadsheetml/2006/main" count="353" uniqueCount="189">
  <si>
    <t>листа</t>
  </si>
  <si>
    <t>таблицы</t>
  </si>
  <si>
    <t>строки граф</t>
  </si>
  <si>
    <t>графы строк</t>
  </si>
  <si>
    <t>первая</t>
  </si>
  <si>
    <t>последняя</t>
  </si>
  <si>
    <t>384</t>
  </si>
  <si>
    <t xml:space="preserve"> </t>
  </si>
  <si>
    <t>Х</t>
  </si>
  <si>
    <t>0710001</t>
  </si>
  <si>
    <t>*</t>
  </si>
  <si>
    <t>N</t>
  </si>
  <si>
    <t>В табл стр</t>
  </si>
  <si>
    <t>В табл гр</t>
  </si>
  <si>
    <t xml:space="preserve">Средства оплаты услуг связи </t>
  </si>
  <si>
    <t>2а</t>
  </si>
  <si>
    <t>1,e,f</t>
  </si>
  <si>
    <t xml:space="preserve">            BALANCE SHEET</t>
  </si>
  <si>
    <t>CODES</t>
  </si>
  <si>
    <t xml:space="preserve">Form № 01 по ОКУД  </t>
  </si>
  <si>
    <t xml:space="preserve"> Date (yearд, month, number)  </t>
  </si>
  <si>
    <t>Region</t>
  </si>
  <si>
    <t>Company</t>
  </si>
  <si>
    <t>"Southern telecommunications company" PJSC</t>
  </si>
  <si>
    <t xml:space="preserve">to OKPO  </t>
  </si>
  <si>
    <t>Tax-payer's identification number</t>
  </si>
  <si>
    <t>INN</t>
  </si>
  <si>
    <t xml:space="preserve">Kind of activity:  </t>
  </si>
  <si>
    <t>to OKDP</t>
  </si>
  <si>
    <t>legal- organizational form 
/ property form</t>
  </si>
  <si>
    <t xml:space="preserve">to OKOPF/OKFS  </t>
  </si>
  <si>
    <t xml:space="preserve">Unit of measurement :  </t>
  </si>
  <si>
    <t>ths.RUR</t>
  </si>
  <si>
    <t xml:space="preserve">to OKEI  </t>
  </si>
  <si>
    <t>Location:</t>
  </si>
  <si>
    <t>Date of  statement</t>
  </si>
  <si>
    <t xml:space="preserve">Date despatched  </t>
  </si>
  <si>
    <t>for the  31.09.2004</t>
  </si>
  <si>
    <t>Line-code</t>
  </si>
  <si>
    <t xml:space="preserve">At the beginning of the reported period       </t>
  </si>
  <si>
    <t>At the end of the reported period</t>
  </si>
  <si>
    <t>ASSETS</t>
  </si>
  <si>
    <t>LIABILITY</t>
  </si>
  <si>
    <t>Description</t>
  </si>
  <si>
    <t xml:space="preserve">I. LONG-TERM ASSETS                                                   Intangible assets                  </t>
  </si>
  <si>
    <t xml:space="preserve">Fixed assets                  </t>
  </si>
  <si>
    <t>unfinished construction</t>
  </si>
  <si>
    <t>Income yielding property investment,</t>
  </si>
  <si>
    <t xml:space="preserve">Long-term financial investments    </t>
  </si>
  <si>
    <t>including:                                                                              investment in subsidiaries</t>
  </si>
  <si>
    <t>investment in affiliates</t>
  </si>
  <si>
    <t>investment in other companies</t>
  </si>
  <si>
    <t>loans granted to companies for 
a term of over 12 months</t>
  </si>
  <si>
    <t xml:space="preserve">other long-term financial investments </t>
  </si>
  <si>
    <t>Other non-current assets</t>
  </si>
  <si>
    <t>Total for Section I</t>
  </si>
  <si>
    <t>II.CURRENT ASSETS                                                                                Inventories and expenses</t>
  </si>
  <si>
    <t>including:                                                                                                        raw materials, auxiliary and other similar assets</t>
  </si>
  <si>
    <t>Expenses on unfinished production</t>
  </si>
  <si>
    <t>finished products and merchandies</t>
  </si>
  <si>
    <t>shipped products</t>
  </si>
  <si>
    <t>prepaid expenses</t>
  </si>
  <si>
    <t>other inventories and expenses</t>
  </si>
  <si>
    <t>VAT on acquired tangibles</t>
  </si>
  <si>
    <t>Accounts receivable (with payments expected not later than 12 months after the reporting date)</t>
  </si>
  <si>
    <t>including:                                                                                                     buyers and customers</t>
  </si>
  <si>
    <t>notes receivable</t>
  </si>
  <si>
    <t>other receivables</t>
  </si>
  <si>
    <t>including:                                                                                buyers and customers</t>
  </si>
  <si>
    <t xml:space="preserve">notes receivable </t>
  </si>
  <si>
    <t>Short-term financial investments</t>
  </si>
  <si>
    <t>Cash</t>
  </si>
  <si>
    <t>other current assets</t>
  </si>
  <si>
    <t>Total for section II</t>
  </si>
  <si>
    <t>BALANCE (sum of lines 190+290)</t>
  </si>
  <si>
    <t>III. CAPITAL AND RESERVES                                                       Charter capital</t>
  </si>
  <si>
    <t>Additional capital</t>
  </si>
  <si>
    <t>Reserves</t>
  </si>
  <si>
    <t>Buyout from shareholders</t>
  </si>
  <si>
    <t>Retained profit of past years</t>
  </si>
  <si>
    <t>Retained profit (loss) of reported period</t>
  </si>
  <si>
    <t xml:space="preserve">TOTAL for section III </t>
  </si>
  <si>
    <t>IV. LONG_TERM LIABILITIES                                                  Loans and credits</t>
  </si>
  <si>
    <t>including:                                                                                                        bank credits to be repaid in over 12 months 
from the reporting date</t>
  </si>
  <si>
    <t>loans to be repaid  in over 12 months 
from the reporting date</t>
  </si>
  <si>
    <t>postponed tax liabilities</t>
  </si>
  <si>
    <t>Other long-term liabilities</t>
  </si>
  <si>
    <t>TOTAL for section IV</t>
  </si>
  <si>
    <t>V. SHORT-TERM LIABILITIES                           
 Loans and credits</t>
  </si>
  <si>
    <t>including:                                                                                                          Bank credits to be repaid in over 12 months 
from the reporting date</t>
  </si>
  <si>
    <t>Loans to be repaid  in over 12 months 
from the reporting date</t>
  </si>
  <si>
    <t xml:space="preserve">Accounts payable </t>
  </si>
  <si>
    <t xml:space="preserve">including:                                                                                                        suppliers and contractors </t>
  </si>
  <si>
    <t>notes payable</t>
  </si>
  <si>
    <t>wages to employeers</t>
  </si>
  <si>
    <t>debts to state non-budget funds</t>
  </si>
  <si>
    <t>Debt to budget</t>
  </si>
  <si>
    <t>other payables</t>
  </si>
  <si>
    <t>Overdue income payments to shareholders (founders)</t>
  </si>
  <si>
    <t xml:space="preserve">Defered income </t>
  </si>
  <si>
    <t>Reserves for future expenses and payments</t>
  </si>
  <si>
    <t>Other short-term liabilities</t>
  </si>
  <si>
    <t xml:space="preserve">TOTAL for section V </t>
  </si>
  <si>
    <t>BALANCE (sum of lines 490+590+690)</t>
  </si>
  <si>
    <t>Leased fixed assets</t>
  </si>
  <si>
    <t>including leasing</t>
  </si>
  <si>
    <t>Goods and other tangibles in custody</t>
  </si>
  <si>
    <t xml:space="preserve">Goods accepted on commission </t>
  </si>
  <si>
    <t xml:space="preserve">Debt of insolvent debtors written off as losses </t>
  </si>
  <si>
    <t xml:space="preserve">Security of liabilities and payments received  </t>
  </si>
  <si>
    <t xml:space="preserve">Security of liabilities and payments given </t>
  </si>
  <si>
    <t>Deterioration of housing facilities</t>
  </si>
  <si>
    <t>Deterioration of external buildings and other similar facilities</t>
  </si>
  <si>
    <t>Net assets</t>
  </si>
  <si>
    <t>General Director  _____________  I.F. Ignatenko_______</t>
  </si>
  <si>
    <r>
      <t>Chief Accountant</t>
    </r>
    <r>
      <rPr>
        <sz val="10"/>
        <rFont val="Arial Cyr"/>
        <family val="2"/>
      </rPr>
      <t>________  _______________</t>
    </r>
  </si>
  <si>
    <t>T.V.Rusinova</t>
  </si>
  <si>
    <t xml:space="preserve">                                  (signaturee)                </t>
  </si>
  <si>
    <t xml:space="preserve">                                            (signatureь)</t>
  </si>
  <si>
    <t>"____"______________г.</t>
  </si>
  <si>
    <t>0710002</t>
  </si>
  <si>
    <t>010</t>
  </si>
  <si>
    <t>011</t>
  </si>
  <si>
    <t>020</t>
  </si>
  <si>
    <t>021</t>
  </si>
  <si>
    <t>050</t>
  </si>
  <si>
    <t>060</t>
  </si>
  <si>
    <t>070</t>
  </si>
  <si>
    <t>080</t>
  </si>
  <si>
    <t>090</t>
  </si>
  <si>
    <t>140</t>
  </si>
  <si>
    <t>151</t>
  </si>
  <si>
    <t>152</t>
  </si>
  <si>
    <t>153</t>
  </si>
  <si>
    <t>170</t>
  </si>
  <si>
    <t>в рублях</t>
  </si>
  <si>
    <t xml:space="preserve">     </t>
  </si>
  <si>
    <t>X</t>
  </si>
  <si>
    <t>1,d,e</t>
  </si>
  <si>
    <t>PROFIT AND LOSS  STATEMENT</t>
  </si>
  <si>
    <t xml:space="preserve">Form № 02 to OKUD  </t>
  </si>
  <si>
    <t xml:space="preserve"> Date (year, month) </t>
  </si>
  <si>
    <t>toOKDP</t>
  </si>
  <si>
    <t>Tax payer's identification number</t>
  </si>
  <si>
    <t xml:space="preserve">to OKOP/OKFS  </t>
  </si>
  <si>
    <t>Kind of activity</t>
  </si>
  <si>
    <t xml:space="preserve">toOKOP/OKFS </t>
  </si>
  <si>
    <t>legal- organizational form / property form</t>
  </si>
  <si>
    <t>FOR THE 3d QUARTER 2004</t>
  </si>
  <si>
    <t>the RUR</t>
  </si>
  <si>
    <t>Line 
code</t>
  </si>
  <si>
    <t>For the reported period</t>
  </si>
  <si>
    <t>For the reported period of last year</t>
  </si>
  <si>
    <t>INTERPRETATION OF SEPARATE PROFIT AND LOSSES</t>
  </si>
  <si>
    <t>profit</t>
  </si>
  <si>
    <t>loss</t>
  </si>
  <si>
    <t xml:space="preserve">I. Profits and Losses from usual activity                                                                                                             Net revenue from sales (with the exeption of VAT,
excises and other mandatory payments)
</t>
  </si>
  <si>
    <t xml:space="preserve">including: communication service                                                   </t>
  </si>
  <si>
    <t>Cost price of goods, service sold</t>
  </si>
  <si>
    <t xml:space="preserve">including: communication service                                                                                                                                 </t>
  </si>
  <si>
    <t>Gross profit</t>
  </si>
  <si>
    <t>II. Operating profit and losses                           Interest income</t>
  </si>
  <si>
    <t>Interest expensses</t>
  </si>
  <si>
    <t>Income from participation in other enterprises</t>
  </si>
  <si>
    <t>Other operating income</t>
  </si>
  <si>
    <t>Other operating expenses</t>
  </si>
  <si>
    <t>III. Non-sales profit and losses                                           Non-sales income</t>
  </si>
  <si>
    <t>Non-sales expenses</t>
  </si>
  <si>
    <t>Profit (loss) before taxication  (lines 050+060-070+080+090-100+120-130)</t>
  </si>
  <si>
    <t xml:space="preserve">Income tax charges (lines 151+152-153) </t>
  </si>
  <si>
    <t xml:space="preserve">Deferred tax liabilities  </t>
  </si>
  <si>
    <t>Deferred tax assets</t>
  </si>
  <si>
    <t>Profit tax to payment in reported period</t>
  </si>
  <si>
    <t>Profit (loss) from activities</t>
  </si>
  <si>
    <t>IV. Extraordinary profits and losses  
Extraordinary profits</t>
  </si>
  <si>
    <t>Emergency losses</t>
  </si>
  <si>
    <t>Net profit (retained profit (loss) of the reported period)  (lines 160+170-180)</t>
  </si>
  <si>
    <t xml:space="preserve">REFERENCE DATA
Conditional  income tax charge (benefit) 
</t>
  </si>
  <si>
    <t xml:space="preserve">Fixed tax liabilities </t>
  </si>
  <si>
    <t>Fixed tax assets</t>
  </si>
  <si>
    <t>Base  income (loss) per share</t>
  </si>
  <si>
    <t>Deluted income (loss) per share</t>
  </si>
  <si>
    <t>Fines, penalties, forfeits acknowledged or according to judgments on award of damages</t>
  </si>
  <si>
    <t>Profit (loss) of past years</t>
  </si>
  <si>
    <t>Damages caused by non-execution or improper execution of obligations</t>
  </si>
  <si>
    <t>Exchange rate differences when operating with foreign currency</t>
  </si>
  <si>
    <t>Cost reduction of inventories  at the end of the reported period</t>
  </si>
  <si>
    <t xml:space="preserve">Writing off accounts receivable and accounts payable with expired limitation period </t>
  </si>
  <si>
    <t xml:space="preserve">                                            (signatures)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</si>
</sst>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_ ;[Red]\-0\ "/>
    <numFmt numFmtId="182" formatCode="0.000_ ;[Red]\-0.000\ "/>
    <numFmt numFmtId="183" formatCode="0;[Red]0"/>
    <numFmt numFmtId="184" formatCode="d/m"/>
    <numFmt numFmtId="185" formatCode="d\ mmmm\,\ yyyy"/>
    <numFmt numFmtId="186" formatCode="#,##0&quot;р.&quot;"/>
    <numFmt numFmtId="187" formatCode="0.00;[Red]0.00"/>
    <numFmt numFmtId="188" formatCode="0;[Red]\(0\)"/>
    <numFmt numFmtId="189" formatCode="\(0\);[Blue]\-0"/>
    <numFmt numFmtId="190" formatCode="#,##0;[Red]\(#,##0\)"/>
    <numFmt numFmtId="191" formatCode="\(#,##0\);[Blue]\-#,##0"/>
    <numFmt numFmtId="192" formatCode="0.0000_ ;[Red]\-0.0000\ "/>
    <numFmt numFmtId="193" formatCode="0.0000;[Red]\(0.0000\)\ "/>
    <numFmt numFmtId="194" formatCode="0.000000_ ;[Red]\-0.000000\ "/>
    <numFmt numFmtId="195" formatCode="0.00000_ ;[Red]\-0.00000\ "/>
    <numFmt numFmtId="196" formatCode="0;[Blue]\-0"/>
    <numFmt numFmtId="197" formatCode="0.00_ ;[Red]\-0.00\ "/>
    <numFmt numFmtId="198" formatCode="0.00000000_ ;[Red]\-0.00000000\ "/>
    <numFmt numFmtId="199" formatCode="#,##0.00000_ ;[Red]\-#,##0.00000\ "/>
  </numFmts>
  <fonts count="1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0"/>
      <name val="Courier New Cyr"/>
      <family val="3"/>
    </font>
    <font>
      <sz val="9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49" fontId="5" fillId="0" borderId="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1" fillId="0" borderId="2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181" fontId="0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Font="1" applyAlignment="1" applyProtection="1">
      <alignment shrinkToFit="1"/>
      <protection/>
    </xf>
    <xf numFmtId="0" fontId="0" fillId="0" borderId="4" xfId="0" applyBorder="1" applyAlignment="1" applyProtection="1">
      <alignment/>
      <protection/>
    </xf>
    <xf numFmtId="49" fontId="0" fillId="0" borderId="5" xfId="0" applyNumberFormat="1" applyFont="1" applyBorder="1" applyAlignment="1" applyProtection="1">
      <alignment horizontal="center"/>
      <protection locked="0"/>
    </xf>
    <xf numFmtId="49" fontId="1" fillId="0" borderId="5" xfId="0" applyNumberFormat="1" applyFont="1" applyFill="1" applyBorder="1" applyAlignment="1" applyProtection="1">
      <alignment horizontal="center"/>
      <protection locked="0"/>
    </xf>
    <xf numFmtId="49" fontId="0" fillId="0" borderId="5" xfId="0" applyNumberFormat="1" applyFont="1" applyFill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/>
      <protection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88" fontId="8" fillId="0" borderId="0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Continuous"/>
    </xf>
    <xf numFmtId="49" fontId="0" fillId="0" borderId="0" xfId="0" applyNumberFormat="1" applyFont="1" applyAlignment="1">
      <alignment wrapText="1"/>
    </xf>
    <xf numFmtId="0" fontId="1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left" wrapText="1" shrinkToFit="1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 shrinkToFit="1"/>
    </xf>
    <xf numFmtId="0" fontId="0" fillId="0" borderId="12" xfId="0" applyFont="1" applyBorder="1" applyAlignment="1">
      <alignment horizontal="center"/>
    </xf>
    <xf numFmtId="3" fontId="0" fillId="0" borderId="0" xfId="0" applyNumberFormat="1" applyFill="1" applyBorder="1" applyAlignment="1" applyProtection="1">
      <alignment horizontal="center"/>
      <protection/>
    </xf>
    <xf numFmtId="190" fontId="8" fillId="0" borderId="14" xfId="0" applyNumberFormat="1" applyFont="1" applyFill="1" applyBorder="1" applyAlignment="1" applyProtection="1">
      <alignment horizontal="right"/>
      <protection locked="0"/>
    </xf>
    <xf numFmtId="190" fontId="8" fillId="0" borderId="15" xfId="0" applyNumberFormat="1" applyFont="1" applyFill="1" applyBorder="1" applyAlignment="1" applyProtection="1">
      <alignment horizontal="right"/>
      <protection locked="0"/>
    </xf>
    <xf numFmtId="190" fontId="8" fillId="0" borderId="16" xfId="0" applyNumberFormat="1" applyFont="1" applyFill="1" applyBorder="1" applyAlignment="1" applyProtection="1">
      <alignment horizontal="right"/>
      <protection locked="0"/>
    </xf>
    <xf numFmtId="190" fontId="8" fillId="0" borderId="17" xfId="0" applyNumberFormat="1" applyFont="1" applyFill="1" applyBorder="1" applyAlignment="1" applyProtection="1">
      <alignment horizontal="right"/>
      <protection locked="0"/>
    </xf>
    <xf numFmtId="190" fontId="8" fillId="0" borderId="16" xfId="0" applyNumberFormat="1" applyFont="1" applyBorder="1" applyAlignment="1" applyProtection="1">
      <alignment horizontal="right"/>
      <protection locked="0"/>
    </xf>
    <xf numFmtId="190" fontId="8" fillId="0" borderId="17" xfId="0" applyNumberFormat="1" applyFont="1" applyBorder="1" applyAlignment="1" applyProtection="1">
      <alignment horizontal="right"/>
      <protection locked="0"/>
    </xf>
    <xf numFmtId="190" fontId="8" fillId="0" borderId="16" xfId="0" applyNumberFormat="1" applyFont="1" applyFill="1" applyBorder="1" applyAlignment="1" applyProtection="1">
      <alignment horizontal="right"/>
      <protection/>
    </xf>
    <xf numFmtId="190" fontId="8" fillId="0" borderId="17" xfId="0" applyNumberFormat="1" applyFont="1" applyFill="1" applyBorder="1" applyAlignment="1" applyProtection="1">
      <alignment horizontal="right"/>
      <protection/>
    </xf>
    <xf numFmtId="190" fontId="8" fillId="0" borderId="18" xfId="0" applyNumberFormat="1" applyFont="1" applyBorder="1" applyAlignment="1" applyProtection="1">
      <alignment horizontal="right"/>
      <protection locked="0"/>
    </xf>
    <xf numFmtId="190" fontId="8" fillId="0" borderId="19" xfId="0" applyNumberFormat="1" applyFont="1" applyBorder="1" applyAlignment="1" applyProtection="1">
      <alignment horizontal="right"/>
      <protection locked="0"/>
    </xf>
    <xf numFmtId="190" fontId="8" fillId="0" borderId="20" xfId="0" applyNumberFormat="1" applyFont="1" applyFill="1" applyBorder="1" applyAlignment="1" applyProtection="1">
      <alignment horizontal="right"/>
      <protection/>
    </xf>
    <xf numFmtId="190" fontId="8" fillId="0" borderId="21" xfId="0" applyNumberFormat="1" applyFont="1" applyFill="1" applyBorder="1" applyAlignment="1" applyProtection="1">
      <alignment horizontal="right"/>
      <protection/>
    </xf>
    <xf numFmtId="190" fontId="8" fillId="0" borderId="14" xfId="0" applyNumberFormat="1" applyFont="1" applyFill="1" applyBorder="1" applyAlignment="1" applyProtection="1">
      <alignment horizontal="right"/>
      <protection/>
    </xf>
    <xf numFmtId="190" fontId="8" fillId="0" borderId="15" xfId="0" applyNumberFormat="1" applyFont="1" applyFill="1" applyBorder="1" applyAlignment="1" applyProtection="1">
      <alignment horizontal="right"/>
      <protection/>
    </xf>
    <xf numFmtId="190" fontId="8" fillId="0" borderId="22" xfId="0" applyNumberFormat="1" applyFont="1" applyBorder="1" applyAlignment="1" applyProtection="1">
      <alignment horizontal="right"/>
      <protection locked="0"/>
    </xf>
    <xf numFmtId="190" fontId="8" fillId="0" borderId="19" xfId="0" applyNumberFormat="1" applyFont="1" applyFill="1" applyBorder="1" applyAlignment="1" applyProtection="1">
      <alignment horizontal="right"/>
      <protection locked="0"/>
    </xf>
    <xf numFmtId="191" fontId="8" fillId="0" borderId="16" xfId="0" applyNumberFormat="1" applyFont="1" applyFill="1" applyBorder="1" applyAlignment="1" applyProtection="1">
      <alignment horizontal="right"/>
      <protection locked="0"/>
    </xf>
    <xf numFmtId="191" fontId="8" fillId="0" borderId="23" xfId="0" applyNumberFormat="1" applyFont="1" applyFill="1" applyBorder="1" applyAlignment="1" applyProtection="1">
      <alignment horizontal="right"/>
      <protection locked="0"/>
    </xf>
    <xf numFmtId="190" fontId="8" fillId="0" borderId="16" xfId="0" applyNumberFormat="1" applyFont="1" applyFill="1" applyBorder="1" applyAlignment="1" applyProtection="1">
      <alignment horizontal="center"/>
      <protection/>
    </xf>
    <xf numFmtId="190" fontId="8" fillId="0" borderId="24" xfId="0" applyNumberFormat="1" applyFont="1" applyFill="1" applyBorder="1" applyAlignment="1" applyProtection="1">
      <alignment horizontal="right"/>
      <protection/>
    </xf>
    <xf numFmtId="190" fontId="8" fillId="0" borderId="25" xfId="0" applyNumberFormat="1" applyFont="1" applyFill="1" applyBorder="1" applyAlignment="1" applyProtection="1">
      <alignment horizontal="right"/>
      <protection/>
    </xf>
    <xf numFmtId="190" fontId="8" fillId="0" borderId="26" xfId="0" applyNumberFormat="1" applyFont="1" applyFill="1" applyBorder="1" applyAlignment="1" applyProtection="1">
      <alignment horizontal="right"/>
      <protection locked="0"/>
    </xf>
    <xf numFmtId="190" fontId="8" fillId="0" borderId="27" xfId="0" applyNumberFormat="1" applyFont="1" applyFill="1" applyBorder="1" applyAlignment="1" applyProtection="1">
      <alignment horizontal="right"/>
      <protection locked="0"/>
    </xf>
    <xf numFmtId="190" fontId="8" fillId="0" borderId="28" xfId="0" applyNumberFormat="1" applyFont="1" applyFill="1" applyBorder="1" applyAlignment="1" applyProtection="1">
      <alignment horizontal="right"/>
      <protection locked="0"/>
    </xf>
    <xf numFmtId="190" fontId="8" fillId="0" borderId="29" xfId="0" applyNumberFormat="1" applyFont="1" applyFill="1" applyBorder="1" applyAlignment="1" applyProtection="1">
      <alignment horizontal="right"/>
      <protection locked="0"/>
    </xf>
    <xf numFmtId="190" fontId="8" fillId="0" borderId="22" xfId="0" applyNumberFormat="1" applyFont="1" applyFill="1" applyBorder="1" applyAlignment="1" applyProtection="1">
      <alignment horizontal="right"/>
      <protection/>
    </xf>
    <xf numFmtId="190" fontId="8" fillId="0" borderId="30" xfId="0" applyNumberFormat="1" applyFont="1" applyFill="1" applyBorder="1" applyAlignment="1" applyProtection="1">
      <alignment horizontal="right"/>
      <protection/>
    </xf>
    <xf numFmtId="190" fontId="8" fillId="0" borderId="18" xfId="0" applyNumberFormat="1" applyFont="1" applyFill="1" applyBorder="1" applyAlignment="1" applyProtection="1">
      <alignment horizontal="right"/>
      <protection locked="0"/>
    </xf>
    <xf numFmtId="190" fontId="8" fillId="0" borderId="20" xfId="0" applyNumberFormat="1" applyFont="1" applyFill="1" applyBorder="1" applyAlignment="1" applyProtection="1">
      <alignment horizontal="right"/>
      <protection locked="0"/>
    </xf>
    <xf numFmtId="190" fontId="8" fillId="0" borderId="2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0" fontId="0" fillId="0" borderId="4" xfId="0" applyFont="1" applyBorder="1" applyAlignment="1" applyProtection="1">
      <alignment horizontal="centerContinuous"/>
      <protection/>
    </xf>
    <xf numFmtId="181" fontId="0" fillId="0" borderId="4" xfId="0" applyNumberFormat="1" applyFont="1" applyFill="1" applyBorder="1" applyAlignment="1" applyProtection="1">
      <alignment horizontal="right"/>
      <protection/>
    </xf>
    <xf numFmtId="181" fontId="0" fillId="0" borderId="31" xfId="0" applyNumberFormat="1" applyFont="1" applyFill="1" applyBorder="1" applyAlignment="1" applyProtection="1">
      <alignment horizontal="right"/>
      <protection/>
    </xf>
    <xf numFmtId="49" fontId="1" fillId="0" borderId="18" xfId="0" applyNumberFormat="1" applyFont="1" applyBorder="1" applyAlignment="1" applyProtection="1">
      <alignment horizontal="center"/>
      <protection/>
    </xf>
    <xf numFmtId="49" fontId="1" fillId="0" borderId="28" xfId="0" applyNumberFormat="1" applyFont="1" applyBorder="1" applyAlignment="1" applyProtection="1">
      <alignment horizontal="center"/>
      <protection/>
    </xf>
    <xf numFmtId="49" fontId="1" fillId="0" borderId="29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49" fontId="1" fillId="0" borderId="19" xfId="0" applyNumberFormat="1" applyFont="1" applyBorder="1" applyAlignment="1" applyProtection="1">
      <alignment horizontal="center"/>
      <protection/>
    </xf>
    <xf numFmtId="49" fontId="1" fillId="0" borderId="18" xfId="0" applyNumberFormat="1" applyFont="1" applyFill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 wrapText="1"/>
      <protection/>
    </xf>
    <xf numFmtId="49" fontId="1" fillId="0" borderId="28" xfId="0" applyNumberFormat="1" applyFont="1" applyFill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0" fillId="0" borderId="7" xfId="0" applyFont="1" applyFill="1" applyBorder="1" applyAlignment="1" applyProtection="1">
      <alignment horizontal="center"/>
      <protection/>
    </xf>
    <xf numFmtId="0" fontId="0" fillId="0" borderId="8" xfId="0" applyFont="1" applyFill="1" applyBorder="1" applyAlignment="1" applyProtection="1">
      <alignment horizontal="center"/>
      <protection/>
    </xf>
    <xf numFmtId="0" fontId="0" fillId="0" borderId="18" xfId="0" applyFont="1" applyBorder="1" applyAlignment="1">
      <alignment horizontal="center"/>
    </xf>
    <xf numFmtId="49" fontId="1" fillId="0" borderId="0" xfId="0" applyNumberFormat="1" applyFont="1" applyAlignment="1" applyProtection="1">
      <alignment wrapText="1"/>
      <protection locked="0"/>
    </xf>
    <xf numFmtId="49" fontId="1" fillId="0" borderId="0" xfId="0" applyNumberFormat="1" applyFont="1" applyAlignment="1" applyProtection="1">
      <alignment horizontal="left" shrinkToFit="1"/>
      <protection/>
    </xf>
    <xf numFmtId="0" fontId="0" fillId="0" borderId="0" xfId="0" applyAlignment="1">
      <alignment/>
    </xf>
    <xf numFmtId="49" fontId="6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34" xfId="0" applyFont="1" applyBorder="1" applyAlignment="1">
      <alignment horizontal="center"/>
    </xf>
    <xf numFmtId="0" fontId="0" fillId="0" borderId="0" xfId="0" applyFont="1" applyAlignment="1" applyProtection="1">
      <alignment horizontal="right"/>
      <protection/>
    </xf>
    <xf numFmtId="49" fontId="1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 shrinkToFit="1"/>
      <protection/>
    </xf>
    <xf numFmtId="0" fontId="0" fillId="0" borderId="0" xfId="0" applyFont="1" applyAlignment="1" applyProtection="1">
      <alignment horizontal="right" shrinkToFit="1"/>
      <protection/>
    </xf>
    <xf numFmtId="49" fontId="0" fillId="0" borderId="35" xfId="0" applyNumberFormat="1" applyFont="1" applyBorder="1" applyAlignment="1" applyProtection="1">
      <alignment horizontal="center"/>
      <protection locked="0"/>
    </xf>
    <xf numFmtId="0" fontId="1" fillId="0" borderId="0" xfId="0" applyFont="1" applyFill="1" applyAlignment="1">
      <alignment/>
    </xf>
    <xf numFmtId="0" fontId="1" fillId="0" borderId="0" xfId="0" applyNumberFormat="1" applyFont="1" applyAlignment="1" applyProtection="1">
      <alignment horizontal="left" shrinkToFit="1"/>
      <protection/>
    </xf>
    <xf numFmtId="49" fontId="0" fillId="0" borderId="36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right" shrinkToFit="1"/>
      <protection/>
    </xf>
    <xf numFmtId="0" fontId="0" fillId="0" borderId="0" xfId="0" applyAlignment="1" applyProtection="1">
      <alignment wrapText="1"/>
      <protection locked="0"/>
    </xf>
    <xf numFmtId="49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9" fontId="1" fillId="0" borderId="0" xfId="0" applyNumberFormat="1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49" fontId="0" fillId="0" borderId="0" xfId="0" applyNumberFormat="1" applyFont="1" applyAlignment="1" applyProtection="1">
      <alignment horizontal="right"/>
      <protection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1" fontId="1" fillId="0" borderId="37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Alignment="1" applyProtection="1">
      <alignment horizontal="left" wrapText="1"/>
      <protection/>
    </xf>
    <xf numFmtId="1" fontId="1" fillId="0" borderId="38" xfId="0" applyNumberFormat="1" applyFont="1" applyBorder="1" applyAlignment="1">
      <alignment wrapText="1"/>
    </xf>
    <xf numFmtId="1" fontId="1" fillId="0" borderId="39" xfId="0" applyNumberFormat="1" applyFont="1" applyBorder="1" applyAlignment="1" applyProtection="1">
      <alignment horizontal="center" vertical="center" wrapText="1"/>
      <protection/>
    </xf>
    <xf numFmtId="1" fontId="1" fillId="0" borderId="4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 applyProtection="1">
      <alignment horizontal="center" wrapText="1"/>
      <protection/>
    </xf>
    <xf numFmtId="1" fontId="0" fillId="0" borderId="38" xfId="0" applyNumberFormat="1" applyFont="1" applyBorder="1" applyAlignment="1" applyProtection="1">
      <alignment wrapText="1"/>
      <protection/>
    </xf>
    <xf numFmtId="1" fontId="0" fillId="0" borderId="41" xfId="0" applyNumberFormat="1" applyFont="1" applyBorder="1" applyAlignment="1" applyProtection="1">
      <alignment wrapText="1"/>
      <protection/>
    </xf>
    <xf numFmtId="1" fontId="0" fillId="0" borderId="0" xfId="0" applyNumberFormat="1" applyFont="1" applyBorder="1" applyAlignment="1" applyProtection="1">
      <alignment wrapText="1"/>
      <protection/>
    </xf>
    <xf numFmtId="1" fontId="0" fillId="0" borderId="42" xfId="0" applyNumberFormat="1" applyFont="1" applyBorder="1" applyAlignment="1" applyProtection="1">
      <alignment wrapText="1"/>
      <protection/>
    </xf>
    <xf numFmtId="1" fontId="4" fillId="0" borderId="0" xfId="0" applyNumberFormat="1" applyFont="1" applyAlignment="1">
      <alignment/>
    </xf>
    <xf numFmtId="49" fontId="4" fillId="0" borderId="0" xfId="0" applyNumberFormat="1" applyFont="1" applyAlignment="1" applyProtection="1">
      <alignment horizontal="left" shrinkToFit="1"/>
      <protection/>
    </xf>
    <xf numFmtId="1" fontId="0" fillId="0" borderId="0" xfId="0" applyNumberFormat="1" applyFont="1" applyAlignment="1">
      <alignment/>
    </xf>
    <xf numFmtId="0" fontId="8" fillId="0" borderId="0" xfId="0" applyFont="1" applyAlignment="1" applyProtection="1">
      <alignment/>
      <protection locked="0"/>
    </xf>
    <xf numFmtId="49" fontId="8" fillId="0" borderId="0" xfId="0" applyNumberFormat="1" applyFont="1" applyAlignment="1" applyProtection="1">
      <alignment horizontal="left" wrapText="1" shrinkToFit="1"/>
      <protection locked="0"/>
    </xf>
    <xf numFmtId="1" fontId="4" fillId="0" borderId="0" xfId="0" applyNumberFormat="1" applyFont="1" applyAlignment="1" applyProtection="1">
      <alignment shrinkToFit="1"/>
      <protection/>
    </xf>
    <xf numFmtId="14" fontId="8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4" fillId="0" borderId="0" xfId="0" applyFont="1" applyFill="1" applyBorder="1" applyAlignment="1">
      <alignment/>
    </xf>
    <xf numFmtId="49" fontId="0" fillId="0" borderId="0" xfId="0" applyNumberFormat="1" applyBorder="1" applyAlignment="1" applyProtection="1">
      <alignment horizontal="center" wrapText="1"/>
      <protection/>
    </xf>
    <xf numFmtId="0" fontId="0" fillId="0" borderId="0" xfId="0" applyFill="1" applyBorder="1" applyAlignment="1">
      <alignment/>
    </xf>
    <xf numFmtId="0" fontId="1" fillId="0" borderId="43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90" fontId="4" fillId="0" borderId="14" xfId="0" applyNumberFormat="1" applyFont="1" applyFill="1" applyBorder="1" applyAlignment="1" applyProtection="1">
      <alignment horizontal="right"/>
      <protection locked="0"/>
    </xf>
    <xf numFmtId="190" fontId="4" fillId="0" borderId="15" xfId="0" applyNumberFormat="1" applyFont="1" applyFill="1" applyBorder="1" applyAlignment="1" applyProtection="1">
      <alignment horizontal="right"/>
      <protection locked="0"/>
    </xf>
    <xf numFmtId="196" fontId="0" fillId="0" borderId="0" xfId="0" applyNumberFormat="1" applyFill="1" applyBorder="1" applyAlignment="1" applyProtection="1">
      <alignment horizontal="right"/>
      <protection/>
    </xf>
    <xf numFmtId="49" fontId="0" fillId="0" borderId="11" xfId="0" applyNumberFormat="1" applyBorder="1" applyAlignment="1">
      <alignment horizontal="center"/>
    </xf>
    <xf numFmtId="190" fontId="4" fillId="0" borderId="16" xfId="0" applyNumberFormat="1" applyFont="1" applyFill="1" applyBorder="1" applyAlignment="1" applyProtection="1">
      <alignment horizontal="right"/>
      <protection locked="0"/>
    </xf>
    <xf numFmtId="190" fontId="4" fillId="0" borderId="17" xfId="0" applyNumberFormat="1" applyFont="1" applyFill="1" applyBorder="1" applyAlignment="1" applyProtection="1">
      <alignment horizontal="right"/>
      <protection locked="0"/>
    </xf>
    <xf numFmtId="191" fontId="4" fillId="0" borderId="16" xfId="0" applyNumberFormat="1" applyFont="1" applyFill="1" applyBorder="1" applyAlignment="1" applyProtection="1">
      <alignment horizontal="right"/>
      <protection locked="0"/>
    </xf>
    <xf numFmtId="191" fontId="4" fillId="0" borderId="17" xfId="0" applyNumberFormat="1" applyFont="1" applyFill="1" applyBorder="1" applyAlignment="1" applyProtection="1">
      <alignment horizontal="right"/>
      <protection locked="0"/>
    </xf>
    <xf numFmtId="189" fontId="0" fillId="0" borderId="0" xfId="0" applyNumberFormat="1" applyFill="1" applyBorder="1" applyAlignment="1" applyProtection="1">
      <alignment horizontal="right"/>
      <protection/>
    </xf>
    <xf numFmtId="49" fontId="1" fillId="0" borderId="11" xfId="0" applyNumberFormat="1" applyFont="1" applyBorder="1" applyAlignment="1">
      <alignment horizontal="center"/>
    </xf>
    <xf numFmtId="190" fontId="4" fillId="0" borderId="16" xfId="0" applyNumberFormat="1" applyFont="1" applyFill="1" applyBorder="1" applyAlignment="1" applyProtection="1">
      <alignment horizontal="right"/>
      <protection/>
    </xf>
    <xf numFmtId="190" fontId="4" fillId="0" borderId="17" xfId="0" applyNumberFormat="1" applyFont="1" applyFill="1" applyBorder="1" applyAlignment="1" applyProtection="1">
      <alignment horizontal="right"/>
      <protection/>
    </xf>
    <xf numFmtId="188" fontId="0" fillId="0" borderId="0" xfId="0" applyNumberFormat="1" applyFill="1" applyBorder="1" applyAlignment="1" applyProtection="1">
      <alignment horizontal="right"/>
      <protection/>
    </xf>
    <xf numFmtId="190" fontId="4" fillId="0" borderId="23" xfId="0" applyNumberFormat="1" applyFont="1" applyFill="1" applyBorder="1" applyAlignment="1" applyProtection="1">
      <alignment horizontal="right"/>
      <protection/>
    </xf>
    <xf numFmtId="49" fontId="1" fillId="0" borderId="11" xfId="0" applyNumberFormat="1" applyFont="1" applyBorder="1" applyAlignment="1">
      <alignment horizontal="centerContinuous"/>
    </xf>
    <xf numFmtId="49" fontId="0" fillId="0" borderId="11" xfId="0" applyNumberFormat="1" applyBorder="1" applyAlignment="1">
      <alignment horizontal="centerContinuous"/>
    </xf>
    <xf numFmtId="191" fontId="4" fillId="0" borderId="24" xfId="0" applyNumberFormat="1" applyFont="1" applyFill="1" applyBorder="1" applyAlignment="1" applyProtection="1">
      <alignment horizontal="right"/>
      <protection locked="0"/>
    </xf>
    <xf numFmtId="49" fontId="1" fillId="0" borderId="13" xfId="0" applyNumberFormat="1" applyFont="1" applyBorder="1" applyAlignment="1">
      <alignment horizontal="centerContinuous"/>
    </xf>
    <xf numFmtId="190" fontId="4" fillId="0" borderId="18" xfId="0" applyNumberFormat="1" applyFont="1" applyFill="1" applyBorder="1" applyAlignment="1" applyProtection="1">
      <alignment horizontal="right"/>
      <protection/>
    </xf>
    <xf numFmtId="190" fontId="4" fillId="0" borderId="19" xfId="0" applyNumberFormat="1" applyFont="1" applyFill="1" applyBorder="1" applyAlignment="1" applyProtection="1">
      <alignment horizontal="right"/>
      <protection/>
    </xf>
    <xf numFmtId="190" fontId="4" fillId="0" borderId="24" xfId="0" applyNumberFormat="1" applyFont="1" applyFill="1" applyBorder="1" applyAlignment="1" applyProtection="1">
      <alignment horizontal="right"/>
      <protection locked="0"/>
    </xf>
    <xf numFmtId="190" fontId="4" fillId="0" borderId="25" xfId="0" applyNumberFormat="1" applyFont="1" applyFill="1" applyBorder="1" applyAlignment="1" applyProtection="1">
      <alignment horizontal="right"/>
      <protection locked="0"/>
    </xf>
    <xf numFmtId="0" fontId="0" fillId="0" borderId="11" xfId="0" applyBorder="1" applyAlignment="1">
      <alignment horizontal="center"/>
    </xf>
    <xf numFmtId="191" fontId="4" fillId="0" borderId="28" xfId="0" applyNumberFormat="1" applyFont="1" applyFill="1" applyBorder="1" applyAlignment="1" applyProtection="1">
      <alignment horizontal="right"/>
      <protection locked="0"/>
    </xf>
    <xf numFmtId="191" fontId="4" fillId="0" borderId="29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191" fontId="4" fillId="0" borderId="25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Border="1" applyAlignment="1">
      <alignment horizontal="center"/>
    </xf>
    <xf numFmtId="182" fontId="4" fillId="0" borderId="0" xfId="0" applyNumberFormat="1" applyFont="1" applyBorder="1" applyAlignment="1" applyProtection="1">
      <alignment/>
      <protection/>
    </xf>
    <xf numFmtId="0" fontId="0" fillId="0" borderId="13" xfId="0" applyFont="1" applyBorder="1" applyAlignment="1">
      <alignment horizontal="center"/>
    </xf>
    <xf numFmtId="190" fontId="4" fillId="0" borderId="18" xfId="0" applyNumberFormat="1" applyFont="1" applyFill="1" applyBorder="1" applyAlignment="1" applyProtection="1">
      <alignment horizontal="right"/>
      <protection locked="0"/>
    </xf>
    <xf numFmtId="190" fontId="4" fillId="0" borderId="19" xfId="0" applyNumberFormat="1" applyFont="1" applyFill="1" applyBorder="1" applyAlignment="1" applyProtection="1">
      <alignment horizontal="right"/>
      <protection locked="0"/>
    </xf>
    <xf numFmtId="181" fontId="0" fillId="0" borderId="0" xfId="0" applyNumberFormat="1" applyFill="1" applyBorder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49" fontId="0" fillId="0" borderId="44" xfId="0" applyNumberFormat="1" applyBorder="1" applyAlignment="1" applyProtection="1">
      <alignment horizontal="center" wrapText="1"/>
      <protection/>
    </xf>
    <xf numFmtId="0" fontId="1" fillId="0" borderId="45" xfId="0" applyFont="1" applyBorder="1" applyAlignment="1" applyProtection="1">
      <alignment horizontal="center"/>
      <protection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0" fillId="0" borderId="44" xfId="0" applyNumberFormat="1" applyBorder="1" applyAlignment="1" applyProtection="1">
      <alignment horizontal="center"/>
      <protection/>
    </xf>
    <xf numFmtId="49" fontId="0" fillId="0" borderId="18" xfId="0" applyNumberFormat="1" applyBorder="1" applyAlignment="1">
      <alignment horizontal="center"/>
    </xf>
    <xf numFmtId="0" fontId="0" fillId="0" borderId="46" xfId="0" applyFont="1" applyBorder="1" applyAlignment="1" applyProtection="1">
      <alignment horizontal="center"/>
      <protection/>
    </xf>
    <xf numFmtId="199" fontId="8" fillId="0" borderId="37" xfId="0" applyNumberFormat="1" applyFont="1" applyFill="1" applyBorder="1" applyAlignment="1" applyProtection="1">
      <alignment horizontal="center"/>
      <protection/>
    </xf>
    <xf numFmtId="199" fontId="8" fillId="0" borderId="15" xfId="0" applyNumberFormat="1" applyFont="1" applyFill="1" applyBorder="1" applyAlignment="1" applyProtection="1">
      <alignment horizontal="center"/>
      <protection/>
    </xf>
    <xf numFmtId="195" fontId="0" fillId="0" borderId="44" xfId="0" applyNumberFormat="1" applyFill="1" applyBorder="1" applyAlignment="1" applyProtection="1">
      <alignment horizontal="right"/>
      <protection/>
    </xf>
    <xf numFmtId="182" fontId="4" fillId="0" borderId="34" xfId="0" applyNumberFormat="1" applyFont="1" applyBorder="1" applyAlignment="1" applyProtection="1">
      <alignment/>
      <protection/>
    </xf>
    <xf numFmtId="182" fontId="4" fillId="0" borderId="47" xfId="0" applyNumberFormat="1" applyFont="1" applyBorder="1" applyAlignment="1" applyProtection="1">
      <alignment/>
      <protection/>
    </xf>
    <xf numFmtId="0" fontId="0" fillId="0" borderId="4" xfId="0" applyFont="1" applyBorder="1" applyAlignment="1" applyProtection="1">
      <alignment horizontal="center"/>
      <protection/>
    </xf>
    <xf numFmtId="199" fontId="8" fillId="0" borderId="48" xfId="0" applyNumberFormat="1" applyFont="1" applyFill="1" applyBorder="1" applyAlignment="1" applyProtection="1">
      <alignment horizontal="center"/>
      <protection/>
    </xf>
    <xf numFmtId="199" fontId="8" fillId="0" borderId="19" xfId="0" applyNumberFormat="1" applyFont="1" applyFill="1" applyBorder="1" applyAlignment="1" applyProtection="1">
      <alignment horizontal="center"/>
      <protection/>
    </xf>
    <xf numFmtId="180" fontId="0" fillId="0" borderId="0" xfId="0" applyNumberFormat="1" applyBorder="1" applyAlignment="1">
      <alignment horizontal="right"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 horizontal="centerContinuous"/>
    </xf>
    <xf numFmtId="49" fontId="0" fillId="0" borderId="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0" fontId="9" fillId="0" borderId="32" xfId="0" applyFont="1" applyBorder="1" applyAlignment="1" applyProtection="1">
      <alignment horizontal="center" wrapText="1"/>
      <protection/>
    </xf>
    <xf numFmtId="49" fontId="9" fillId="0" borderId="18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191" fontId="8" fillId="0" borderId="14" xfId="0" applyNumberFormat="1" applyFont="1" applyFill="1" applyBorder="1" applyAlignment="1" applyProtection="1">
      <alignment horizontal="right"/>
      <protection locked="0"/>
    </xf>
    <xf numFmtId="191" fontId="8" fillId="0" borderId="15" xfId="0" applyNumberFormat="1" applyFont="1" applyFill="1" applyBorder="1" applyAlignment="1" applyProtection="1">
      <alignment horizontal="right"/>
      <protection locked="0"/>
    </xf>
    <xf numFmtId="191" fontId="8" fillId="0" borderId="24" xfId="0" applyNumberFormat="1" applyFont="1" applyFill="1" applyBorder="1" applyAlignment="1" applyProtection="1">
      <alignment horizontal="right"/>
      <protection locked="0"/>
    </xf>
    <xf numFmtId="191" fontId="8" fillId="0" borderId="25" xfId="0" applyNumberFormat="1" applyFont="1" applyFill="1" applyBorder="1" applyAlignment="1" applyProtection="1">
      <alignment horizontal="right"/>
      <protection locked="0"/>
    </xf>
    <xf numFmtId="191" fontId="8" fillId="0" borderId="18" xfId="0" applyNumberFormat="1" applyFont="1" applyFill="1" applyBorder="1" applyAlignment="1" applyProtection="1">
      <alignment horizontal="right"/>
      <protection locked="0"/>
    </xf>
    <xf numFmtId="191" fontId="8" fillId="0" borderId="19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wrapText="1"/>
    </xf>
    <xf numFmtId="0" fontId="0" fillId="0" borderId="49" xfId="0" applyFont="1" applyBorder="1" applyAlignment="1">
      <alignment horizontal="center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 applyProtection="1">
      <alignment horizontal="right"/>
      <protection/>
    </xf>
    <xf numFmtId="3" fontId="5" fillId="0" borderId="1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Alignment="1">
      <alignment horizontal="center"/>
    </xf>
    <xf numFmtId="3" fontId="4" fillId="0" borderId="0" xfId="0" applyNumberFormat="1" applyFont="1" applyAlignment="1" applyProtection="1">
      <alignment horizontal="right" shrinkToFit="1"/>
      <protection/>
    </xf>
    <xf numFmtId="3" fontId="0" fillId="0" borderId="35" xfId="0" applyNumberFormat="1" applyFont="1" applyBorder="1" applyAlignment="1" applyProtection="1">
      <alignment horizontal="center"/>
      <protection locked="0"/>
    </xf>
    <xf numFmtId="3" fontId="0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3" fontId="0" fillId="0" borderId="36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right" shrinkToFit="1"/>
      <protection/>
    </xf>
    <xf numFmtId="3" fontId="1" fillId="0" borderId="5" xfId="0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Alignment="1" applyProtection="1">
      <alignment horizontal="left"/>
      <protection locked="0"/>
    </xf>
    <xf numFmtId="3" fontId="1" fillId="0" borderId="0" xfId="0" applyNumberFormat="1" applyFont="1" applyAlignment="1">
      <alignment horizontal="left" wrapText="1"/>
    </xf>
    <xf numFmtId="3" fontId="4" fillId="0" borderId="0" xfId="0" applyNumberFormat="1" applyFont="1" applyAlignment="1">
      <alignment horizontal="right"/>
    </xf>
    <xf numFmtId="3" fontId="0" fillId="0" borderId="5" xfId="0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Alignment="1">
      <alignment wrapText="1"/>
    </xf>
    <xf numFmtId="3" fontId="5" fillId="0" borderId="0" xfId="0" applyNumberFormat="1" applyFont="1" applyAlignment="1" applyProtection="1">
      <alignment horizontal="left" wrapText="1"/>
      <protection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 applyProtection="1">
      <alignment horizontal="left" shrinkToFit="1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1" fillId="0" borderId="2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Alignment="1" applyProtection="1">
      <alignment wrapText="1"/>
      <protection locked="0"/>
    </xf>
    <xf numFmtId="3" fontId="4" fillId="0" borderId="0" xfId="0" applyNumberFormat="1" applyFont="1" applyAlignment="1">
      <alignment/>
    </xf>
    <xf numFmtId="3" fontId="0" fillId="0" borderId="0" xfId="0" applyNumberFormat="1" applyAlignment="1" applyProtection="1">
      <alignment horizontal="right"/>
      <protection/>
    </xf>
    <xf numFmtId="3" fontId="1" fillId="0" borderId="0" xfId="0" applyNumberFormat="1" applyFont="1" applyAlignment="1" applyProtection="1">
      <alignment horizontal="left" wrapText="1"/>
      <protection/>
    </xf>
    <xf numFmtId="3" fontId="4" fillId="0" borderId="0" xfId="0" applyNumberFormat="1" applyFont="1" applyAlignment="1" applyProtection="1">
      <alignment horizontal="center"/>
      <protection/>
    </xf>
    <xf numFmtId="3" fontId="0" fillId="0" borderId="3" xfId="0" applyNumberFormat="1" applyFont="1" applyBorder="1" applyAlignment="1" applyProtection="1">
      <alignment/>
      <protection locked="0"/>
    </xf>
    <xf numFmtId="3" fontId="1" fillId="0" borderId="0" xfId="0" applyNumberFormat="1" applyFont="1" applyFill="1" applyAlignment="1" applyProtection="1">
      <alignment horizontal="center" wrapText="1"/>
      <protection locked="0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0" fillId="0" borderId="1" xfId="0" applyNumberFormat="1" applyFont="1" applyBorder="1" applyAlignment="1" applyProtection="1">
      <alignment/>
      <protection locked="0"/>
    </xf>
    <xf numFmtId="3" fontId="1" fillId="0" borderId="39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/>
    </xf>
    <xf numFmtId="3" fontId="1" fillId="0" borderId="10" xfId="0" applyNumberFormat="1" applyFont="1" applyBorder="1" applyAlignment="1" applyProtection="1">
      <alignment horizontal="center" vertical="center" wrapText="1"/>
      <protection/>
    </xf>
    <xf numFmtId="3" fontId="1" fillId="0" borderId="50" xfId="0" applyNumberFormat="1" applyFont="1" applyBorder="1" applyAlignment="1" applyProtection="1">
      <alignment horizontal="center" vertical="center" wrapText="1"/>
      <protection/>
    </xf>
    <xf numFmtId="3" fontId="1" fillId="0" borderId="28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left" wrapText="1"/>
    </xf>
    <xf numFmtId="3" fontId="8" fillId="0" borderId="16" xfId="0" applyNumberFormat="1" applyFont="1" applyFill="1" applyBorder="1" applyAlignment="1" applyProtection="1">
      <alignment wrapText="1"/>
      <protection/>
    </xf>
    <xf numFmtId="3" fontId="8" fillId="0" borderId="38" xfId="0" applyNumberFormat="1" applyFont="1" applyBorder="1" applyAlignment="1" applyProtection="1">
      <alignment wrapText="1"/>
      <protection/>
    </xf>
    <xf numFmtId="14" fontId="0" fillId="0" borderId="0" xfId="0" applyNumberFormat="1" applyFont="1" applyAlignment="1" applyProtection="1">
      <alignment horizontal="left"/>
      <protection locked="0"/>
    </xf>
    <xf numFmtId="3" fontId="1" fillId="0" borderId="51" xfId="0" applyNumberFormat="1" applyFont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 vertical="center" wrapText="1"/>
    </xf>
    <xf numFmtId="3" fontId="1" fillId="0" borderId="52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F01c_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"/>
      <sheetName val="TITUL"/>
      <sheetName val="F24_1"/>
      <sheetName val="Лист1"/>
      <sheetName val="СВОД1"/>
      <sheetName val="СВОД2"/>
      <sheetName val="СВОД3"/>
      <sheetName val="Лист2"/>
      <sheetName val="СВОД"/>
      <sheetName val="10"/>
    </sheetNames>
    <definedNames>
      <definedName name="F01_2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9" width="10.875" style="0" customWidth="1"/>
  </cols>
  <sheetData>
    <row r="1" spans="1:9" ht="12.75">
      <c r="A1" s="30"/>
      <c r="B1" s="30"/>
      <c r="C1" s="30"/>
      <c r="D1" s="30"/>
      <c r="E1" s="30"/>
      <c r="F1" s="30"/>
      <c r="G1" s="30"/>
      <c r="H1" s="30"/>
      <c r="I1" s="30"/>
    </row>
    <row r="2" spans="1:9" ht="12.75">
      <c r="A2" s="30"/>
      <c r="B2" s="30"/>
      <c r="C2" s="30"/>
      <c r="D2" s="30"/>
      <c r="E2" s="30"/>
      <c r="F2" s="30"/>
      <c r="G2" s="30"/>
      <c r="H2" s="30"/>
      <c r="I2" s="30"/>
    </row>
    <row r="3" spans="1:9" ht="12.75">
      <c r="A3" s="30"/>
      <c r="B3" s="30"/>
      <c r="C3" s="30"/>
      <c r="D3" s="30"/>
      <c r="E3" s="30"/>
      <c r="F3" s="30"/>
      <c r="G3" s="30"/>
      <c r="H3" s="30"/>
      <c r="I3" s="30"/>
    </row>
    <row r="4" spans="1:9" ht="12.75">
      <c r="A4" s="30"/>
      <c r="B4" s="30"/>
      <c r="C4" s="30"/>
      <c r="D4" s="30"/>
      <c r="E4" s="30"/>
      <c r="F4" s="30"/>
      <c r="G4" s="30"/>
      <c r="H4" s="30"/>
      <c r="I4" s="30"/>
    </row>
    <row r="5" spans="1:9" ht="12.75">
      <c r="A5" s="30"/>
      <c r="B5" s="30" t="s">
        <v>11</v>
      </c>
      <c r="C5" s="30" t="s">
        <v>11</v>
      </c>
      <c r="D5" s="30" t="s">
        <v>11</v>
      </c>
      <c r="E5" s="30" t="s">
        <v>11</v>
      </c>
      <c r="F5" s="30" t="s">
        <v>12</v>
      </c>
      <c r="G5" s="30" t="s">
        <v>12</v>
      </c>
      <c r="H5" s="30" t="s">
        <v>13</v>
      </c>
      <c r="I5" s="30" t="s">
        <v>13</v>
      </c>
    </row>
    <row r="6" spans="1:9" ht="12.75">
      <c r="A6" s="30"/>
      <c r="B6" s="30" t="s">
        <v>0</v>
      </c>
      <c r="C6" s="30" t="s">
        <v>1</v>
      </c>
      <c r="D6" s="30" t="s">
        <v>2</v>
      </c>
      <c r="E6" s="30" t="s">
        <v>3</v>
      </c>
      <c r="F6" s="30" t="s">
        <v>4</v>
      </c>
      <c r="G6" s="30" t="s">
        <v>5</v>
      </c>
      <c r="H6" s="30" t="s">
        <v>4</v>
      </c>
      <c r="I6" s="30" t="s">
        <v>5</v>
      </c>
    </row>
    <row r="7" spans="1:9" ht="12.75">
      <c r="A7" s="30"/>
      <c r="B7" s="30">
        <v>1</v>
      </c>
      <c r="C7" s="30">
        <v>1</v>
      </c>
      <c r="D7" s="30">
        <v>19</v>
      </c>
      <c r="E7" s="30">
        <v>5</v>
      </c>
      <c r="F7" s="30">
        <v>20</v>
      </c>
      <c r="G7" s="30">
        <v>31</v>
      </c>
      <c r="H7" s="30">
        <v>6</v>
      </c>
      <c r="I7" s="30">
        <v>7</v>
      </c>
    </row>
    <row r="8" spans="1:9" ht="12.75">
      <c r="A8" s="30"/>
      <c r="B8" s="30">
        <v>1</v>
      </c>
      <c r="C8" s="30">
        <v>2</v>
      </c>
      <c r="D8" s="30">
        <v>34</v>
      </c>
      <c r="E8" s="30">
        <v>5</v>
      </c>
      <c r="F8" s="30">
        <v>35</v>
      </c>
      <c r="G8" s="30">
        <v>55</v>
      </c>
      <c r="H8" s="30">
        <v>6</v>
      </c>
      <c r="I8" s="30">
        <v>7</v>
      </c>
    </row>
    <row r="9" spans="1:9" ht="12.75">
      <c r="A9" s="30"/>
      <c r="B9" s="30">
        <v>1</v>
      </c>
      <c r="C9" s="30">
        <v>3</v>
      </c>
      <c r="D9" s="30">
        <v>58</v>
      </c>
      <c r="E9" s="30">
        <v>5</v>
      </c>
      <c r="F9" s="30">
        <v>59</v>
      </c>
      <c r="G9" s="30">
        <v>87</v>
      </c>
      <c r="H9" s="30">
        <v>6</v>
      </c>
      <c r="I9" s="30">
        <v>7</v>
      </c>
    </row>
    <row r="10" spans="1:9" ht="12.75">
      <c r="A10" s="30"/>
      <c r="B10" s="30">
        <v>1</v>
      </c>
      <c r="C10" s="30">
        <v>4</v>
      </c>
      <c r="D10" s="30">
        <v>90</v>
      </c>
      <c r="E10" s="30">
        <v>5</v>
      </c>
      <c r="F10" s="30">
        <v>91</v>
      </c>
      <c r="G10" s="30">
        <v>100</v>
      </c>
      <c r="H10" s="30">
        <v>6</v>
      </c>
      <c r="I10" s="30">
        <v>7</v>
      </c>
    </row>
    <row r="11" spans="1:9" ht="12.75">
      <c r="A11" s="30"/>
      <c r="B11" s="30">
        <v>1</v>
      </c>
      <c r="C11" s="30">
        <v>5</v>
      </c>
      <c r="D11" s="30">
        <v>103</v>
      </c>
      <c r="E11" s="30">
        <v>5</v>
      </c>
      <c r="F11" s="30">
        <v>104</v>
      </c>
      <c r="G11" s="30">
        <v>104</v>
      </c>
      <c r="H11" s="30">
        <v>6</v>
      </c>
      <c r="I11" s="30">
        <v>7</v>
      </c>
    </row>
    <row r="12" spans="1:9" ht="12.75">
      <c r="A12" s="30"/>
      <c r="B12" s="30"/>
      <c r="C12" s="30"/>
      <c r="D12" s="30"/>
      <c r="E12" s="30"/>
      <c r="F12" s="30"/>
      <c r="G12" s="30"/>
      <c r="H12" s="30"/>
      <c r="I12" s="30"/>
    </row>
    <row r="13" spans="1:9" ht="12.75">
      <c r="A13" s="30"/>
      <c r="B13" s="30"/>
      <c r="C13" s="30"/>
      <c r="D13" s="30"/>
      <c r="E13" s="30"/>
      <c r="F13" s="30"/>
      <c r="G13" s="30"/>
      <c r="H13" s="30"/>
      <c r="I13" s="30"/>
    </row>
    <row r="14" spans="1:9" ht="12.75">
      <c r="A14" s="30"/>
      <c r="B14" s="30"/>
      <c r="C14" s="30"/>
      <c r="D14" s="30"/>
      <c r="E14" s="30"/>
      <c r="F14" s="30"/>
      <c r="G14" s="30"/>
      <c r="H14" s="30"/>
      <c r="I14" s="30"/>
    </row>
    <row r="15" spans="1:9" ht="12.75">
      <c r="A15" s="30"/>
      <c r="B15" s="30"/>
      <c r="C15" s="30"/>
      <c r="D15" s="30"/>
      <c r="E15" s="30"/>
      <c r="F15" s="30"/>
      <c r="G15" s="30"/>
      <c r="H15" s="30"/>
      <c r="I15" s="30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1"/>
  <dimension ref="A1:Z64"/>
  <sheetViews>
    <sheetView showZeros="0" tabSelected="1" zoomScale="85" zoomScaleNormal="85" zoomScaleSheetLayoutView="100" workbookViewId="0" topLeftCell="B1">
      <selection activeCell="B14" sqref="B14"/>
    </sheetView>
  </sheetViews>
  <sheetFormatPr defaultColWidth="9.00390625" defaultRowHeight="12.75"/>
  <cols>
    <col min="1" max="1" width="4.00390625" style="0" hidden="1" customWidth="1"/>
    <col min="2" max="2" width="28.375" style="216" customWidth="1"/>
    <col min="3" max="3" width="24.75390625" style="206" customWidth="1"/>
    <col min="4" max="4" width="14.375" style="206" customWidth="1"/>
    <col min="5" max="5" width="14.25390625" style="206" customWidth="1"/>
    <col min="6" max="6" width="12.375" style="0" customWidth="1"/>
    <col min="7" max="7" width="13.75390625" style="2" customWidth="1"/>
    <col min="8" max="9" width="9.125" style="2" hidden="1" customWidth="1"/>
    <col min="10" max="10" width="9.125" style="2" customWidth="1"/>
  </cols>
  <sheetData>
    <row r="1" spans="2:7" ht="16.5" thickBot="1">
      <c r="B1" s="223" t="s">
        <v>139</v>
      </c>
      <c r="C1" s="223"/>
      <c r="D1" s="223"/>
      <c r="E1" s="223"/>
      <c r="F1" s="217" t="s">
        <v>18</v>
      </c>
      <c r="G1" s="107"/>
    </row>
    <row r="2" spans="1:7" ht="12.75">
      <c r="A2" s="4"/>
      <c r="B2" s="218"/>
      <c r="C2" s="249"/>
      <c r="D2" s="220"/>
      <c r="E2" s="221" t="s">
        <v>140</v>
      </c>
      <c r="F2" s="222" t="s">
        <v>120</v>
      </c>
      <c r="G2" s="144"/>
    </row>
    <row r="3" spans="2:7" ht="16.5" thickBot="1">
      <c r="B3" s="218"/>
      <c r="C3" s="223"/>
      <c r="D3" s="53"/>
      <c r="E3" s="224" t="s">
        <v>141</v>
      </c>
      <c r="F3" s="225"/>
      <c r="G3" s="100"/>
    </row>
    <row r="4" spans="1:7" ht="12.75">
      <c r="A4" s="10"/>
      <c r="B4" s="238"/>
      <c r="C4" s="238"/>
      <c r="D4" s="226"/>
      <c r="E4" s="227"/>
      <c r="F4" s="228"/>
      <c r="G4" s="12"/>
    </row>
    <row r="5" spans="1:7" ht="25.5">
      <c r="A5" s="8"/>
      <c r="B5" s="218"/>
      <c r="C5" s="248" t="s">
        <v>148</v>
      </c>
      <c r="D5" s="248"/>
      <c r="E5" s="229" t="s">
        <v>24</v>
      </c>
      <c r="F5" s="230"/>
      <c r="G5" s="25"/>
    </row>
    <row r="6" spans="1:7" ht="24" customHeight="1">
      <c r="A6" s="4"/>
      <c r="B6" s="231" t="s">
        <v>21</v>
      </c>
      <c r="C6" s="232"/>
      <c r="D6" s="233"/>
      <c r="E6" s="221" t="s">
        <v>26</v>
      </c>
      <c r="F6" s="234"/>
      <c r="G6" s="26"/>
    </row>
    <row r="7" spans="1:7" ht="55.5" customHeight="1">
      <c r="A7" s="13"/>
      <c r="B7" s="235" t="s">
        <v>22</v>
      </c>
      <c r="C7" s="245" t="s">
        <v>23</v>
      </c>
      <c r="E7" s="221" t="s">
        <v>142</v>
      </c>
      <c r="F7" s="234"/>
      <c r="G7" s="27"/>
    </row>
    <row r="8" spans="1:7" ht="46.5" customHeight="1">
      <c r="A8" s="10"/>
      <c r="B8" s="236" t="s">
        <v>143</v>
      </c>
      <c r="C8" s="237"/>
      <c r="E8" s="221" t="s">
        <v>144</v>
      </c>
      <c r="F8" s="230"/>
      <c r="G8" s="27"/>
    </row>
    <row r="9" spans="1:7" ht="30.75" customHeight="1" thickBot="1">
      <c r="A9" s="10"/>
      <c r="B9" s="238" t="s">
        <v>145</v>
      </c>
      <c r="C9" s="239"/>
      <c r="E9" s="240" t="s">
        <v>146</v>
      </c>
      <c r="F9" s="241" t="s">
        <v>6</v>
      </c>
      <c r="G9" s="26"/>
    </row>
    <row r="10" spans="1:7" ht="26.25" customHeight="1" thickBot="1">
      <c r="A10" s="10"/>
      <c r="B10" s="236" t="s">
        <v>147</v>
      </c>
      <c r="C10" s="242"/>
      <c r="E10" s="250"/>
      <c r="F10" s="244"/>
      <c r="G10" s="15"/>
    </row>
    <row r="11" spans="1:7" ht="12.75">
      <c r="A11" s="1"/>
      <c r="B11" s="251" t="s">
        <v>31</v>
      </c>
      <c r="C11" s="245" t="s">
        <v>149</v>
      </c>
      <c r="E11" s="246" t="s">
        <v>35</v>
      </c>
      <c r="F11" s="252"/>
      <c r="G11" s="16"/>
    </row>
    <row r="12" spans="1:10" ht="13.5" thickBot="1">
      <c r="A12" s="1"/>
      <c r="E12" s="243"/>
      <c r="F12" s="243"/>
      <c r="G12" s="239"/>
      <c r="H12" s="221" t="s">
        <v>36</v>
      </c>
      <c r="I12" s="247"/>
      <c r="J12" s="16"/>
    </row>
    <row r="13" spans="1:5" ht="12.75">
      <c r="A13" s="1"/>
      <c r="B13" s="1"/>
      <c r="C13" s="16"/>
      <c r="D13" s="16"/>
      <c r="E13" s="16"/>
    </row>
    <row r="14" spans="1:5" ht="12.75">
      <c r="A14" s="1"/>
      <c r="B14" s="1"/>
      <c r="C14" s="16"/>
      <c r="D14" s="16"/>
      <c r="E14" s="16"/>
    </row>
    <row r="15" spans="1:5" ht="13.5" thickBot="1">
      <c r="A15" s="1"/>
      <c r="B15" s="1"/>
      <c r="C15" s="16"/>
      <c r="D15" s="16"/>
      <c r="E15" s="16"/>
    </row>
    <row r="16" spans="1:11" ht="51" customHeight="1">
      <c r="A16" s="145"/>
      <c r="B16" s="253" t="s">
        <v>43</v>
      </c>
      <c r="C16" s="253" t="s">
        <v>150</v>
      </c>
      <c r="D16" s="253" t="s">
        <v>151</v>
      </c>
      <c r="E16" s="253" t="s">
        <v>152</v>
      </c>
      <c r="F16" s="146"/>
      <c r="G16"/>
      <c r="K16" s="2"/>
    </row>
    <row r="17" spans="1:11" ht="13.5" thickBot="1">
      <c r="A17" s="147" t="s">
        <v>16</v>
      </c>
      <c r="B17" s="148">
        <v>1</v>
      </c>
      <c r="C17" s="149" t="s">
        <v>15</v>
      </c>
      <c r="D17" s="150">
        <v>3</v>
      </c>
      <c r="E17" s="151">
        <v>4</v>
      </c>
      <c r="F17" s="22"/>
      <c r="G17"/>
      <c r="K17" s="2"/>
    </row>
    <row r="18" spans="1:11" ht="97.5" customHeight="1">
      <c r="A18" s="147" t="s">
        <v>10</v>
      </c>
      <c r="B18" s="258" t="s">
        <v>156</v>
      </c>
      <c r="C18" s="152" t="s">
        <v>121</v>
      </c>
      <c r="D18" s="153">
        <v>12127267</v>
      </c>
      <c r="E18" s="154">
        <v>9504952</v>
      </c>
      <c r="F18" s="155"/>
      <c r="G18"/>
      <c r="K18" s="2"/>
    </row>
    <row r="19" spans="1:11" ht="26.25" customHeight="1">
      <c r="A19" s="147" t="s">
        <v>10</v>
      </c>
      <c r="B19" s="258" t="s">
        <v>157</v>
      </c>
      <c r="C19" s="156" t="s">
        <v>122</v>
      </c>
      <c r="D19" s="157">
        <v>11802934</v>
      </c>
      <c r="E19" s="158">
        <v>9324529</v>
      </c>
      <c r="F19" s="155"/>
      <c r="G19"/>
      <c r="K19" s="2"/>
    </row>
    <row r="20" spans="1:11" ht="27" customHeight="1">
      <c r="A20" s="147" t="s">
        <v>10</v>
      </c>
      <c r="B20" s="258" t="s">
        <v>158</v>
      </c>
      <c r="C20" s="156" t="s">
        <v>123</v>
      </c>
      <c r="D20" s="159">
        <v>9783205</v>
      </c>
      <c r="E20" s="160">
        <v>7204882</v>
      </c>
      <c r="F20" s="161"/>
      <c r="G20"/>
      <c r="K20" s="2"/>
    </row>
    <row r="21" spans="1:11" ht="14.25" customHeight="1">
      <c r="A21" s="147" t="s">
        <v>10</v>
      </c>
      <c r="B21" s="258" t="s">
        <v>159</v>
      </c>
      <c r="C21" s="156" t="s">
        <v>124</v>
      </c>
      <c r="D21" s="159">
        <v>9515065</v>
      </c>
      <c r="E21" s="160">
        <v>7049332</v>
      </c>
      <c r="F21" s="155"/>
      <c r="G21"/>
      <c r="K21" s="2"/>
    </row>
    <row r="22" spans="1:11" ht="26.25" customHeight="1">
      <c r="A22" s="147" t="s">
        <v>10</v>
      </c>
      <c r="B22" s="258" t="s">
        <v>160</v>
      </c>
      <c r="C22" s="162" t="s">
        <v>125</v>
      </c>
      <c r="D22" s="163">
        <f>SUM(D18-D20)</f>
        <v>2344062</v>
      </c>
      <c r="E22" s="164">
        <f>SUM(E18-E20)</f>
        <v>2300070</v>
      </c>
      <c r="F22" s="165"/>
      <c r="G22"/>
      <c r="K22" s="2"/>
    </row>
    <row r="23" spans="1:11" ht="39.75" customHeight="1">
      <c r="A23" s="147" t="s">
        <v>10</v>
      </c>
      <c r="B23" s="258" t="s">
        <v>161</v>
      </c>
      <c r="C23" s="156" t="s">
        <v>126</v>
      </c>
      <c r="D23" s="157">
        <v>6117</v>
      </c>
      <c r="E23" s="158">
        <v>6567</v>
      </c>
      <c r="F23" s="155"/>
      <c r="G23"/>
      <c r="K23" s="2"/>
    </row>
    <row r="24" spans="1:11" ht="12.75">
      <c r="A24" s="147" t="s">
        <v>10</v>
      </c>
      <c r="B24" s="258" t="s">
        <v>162</v>
      </c>
      <c r="C24" s="156" t="s">
        <v>127</v>
      </c>
      <c r="D24" s="159">
        <v>1344519</v>
      </c>
      <c r="E24" s="160">
        <v>298821</v>
      </c>
      <c r="F24" s="161"/>
      <c r="G24"/>
      <c r="K24" s="2"/>
    </row>
    <row r="25" spans="1:11" ht="24">
      <c r="A25" s="147" t="s">
        <v>10</v>
      </c>
      <c r="B25" s="258" t="s">
        <v>163</v>
      </c>
      <c r="C25" s="156" t="s">
        <v>128</v>
      </c>
      <c r="D25" s="157">
        <v>21358</v>
      </c>
      <c r="E25" s="158">
        <v>163690</v>
      </c>
      <c r="F25" s="155"/>
      <c r="G25"/>
      <c r="K25" s="2"/>
    </row>
    <row r="26" spans="1:11" ht="12.75">
      <c r="A26" s="147" t="s">
        <v>10</v>
      </c>
      <c r="B26" s="258" t="s">
        <v>164</v>
      </c>
      <c r="C26" s="156" t="s">
        <v>129</v>
      </c>
      <c r="D26" s="157">
        <v>209003</v>
      </c>
      <c r="E26" s="158">
        <v>345830</v>
      </c>
      <c r="F26" s="155"/>
      <c r="G26"/>
      <c r="K26" s="2"/>
    </row>
    <row r="27" spans="1:11" ht="12.75">
      <c r="A27" s="147" t="s">
        <v>10</v>
      </c>
      <c r="B27" s="258" t="s">
        <v>165</v>
      </c>
      <c r="C27" s="156">
        <v>100</v>
      </c>
      <c r="D27" s="159">
        <v>734413</v>
      </c>
      <c r="E27" s="160">
        <v>484121</v>
      </c>
      <c r="F27" s="161"/>
      <c r="G27"/>
      <c r="K27" s="2"/>
    </row>
    <row r="28" spans="1:11" ht="38.25" customHeight="1">
      <c r="A28" s="147" t="s">
        <v>10</v>
      </c>
      <c r="B28" s="258" t="s">
        <v>166</v>
      </c>
      <c r="C28" s="156">
        <v>120</v>
      </c>
      <c r="D28" s="157">
        <v>233459</v>
      </c>
      <c r="E28" s="158">
        <v>201377</v>
      </c>
      <c r="F28" s="155"/>
      <c r="G28"/>
      <c r="K28" s="2"/>
    </row>
    <row r="29" spans="1:11" ht="14.25" customHeight="1">
      <c r="A29" s="147" t="s">
        <v>10</v>
      </c>
      <c r="B29" s="258" t="s">
        <v>167</v>
      </c>
      <c r="C29" s="156">
        <v>130</v>
      </c>
      <c r="D29" s="159">
        <v>435996</v>
      </c>
      <c r="E29" s="160">
        <v>518187</v>
      </c>
      <c r="F29" s="161"/>
      <c r="G29"/>
      <c r="K29" s="2"/>
    </row>
    <row r="30" spans="1:11" ht="39.75" customHeight="1">
      <c r="A30" s="147" t="s">
        <v>10</v>
      </c>
      <c r="B30" s="258" t="s">
        <v>168</v>
      </c>
      <c r="C30" s="162" t="s">
        <v>130</v>
      </c>
      <c r="D30" s="163">
        <f>SUM(D22+D23-D24+D25+D26-D27+D28-D29)</f>
        <v>299071</v>
      </c>
      <c r="E30" s="166">
        <f>SUM(E22+E23-E24+E25+E26-E27+E28-E29)</f>
        <v>1716405</v>
      </c>
      <c r="F30" s="165"/>
      <c r="G30"/>
      <c r="K30" s="2"/>
    </row>
    <row r="31" spans="1:11" ht="38.25" customHeight="1">
      <c r="A31" s="147" t="s">
        <v>10</v>
      </c>
      <c r="B31" s="258" t="s">
        <v>169</v>
      </c>
      <c r="C31" s="167">
        <v>150</v>
      </c>
      <c r="D31" s="163">
        <f>SUM(-D32+D33-D34)</f>
        <v>-204453</v>
      </c>
      <c r="E31" s="164">
        <f>SUM(-E32+E33-E34)</f>
        <v>-557039</v>
      </c>
      <c r="F31" s="161"/>
      <c r="G31"/>
      <c r="K31" s="2"/>
    </row>
    <row r="32" spans="1:11" ht="24" customHeight="1">
      <c r="A32" s="147" t="s">
        <v>10</v>
      </c>
      <c r="B32" s="258" t="s">
        <v>170</v>
      </c>
      <c r="C32" s="168" t="s">
        <v>131</v>
      </c>
      <c r="D32" s="169">
        <v>151338</v>
      </c>
      <c r="E32" s="160">
        <v>210535</v>
      </c>
      <c r="F32" s="161"/>
      <c r="G32"/>
      <c r="K32" s="2"/>
    </row>
    <row r="33" spans="1:11" ht="14.25" customHeight="1">
      <c r="A33" s="147" t="s">
        <v>10</v>
      </c>
      <c r="B33" s="258" t="s">
        <v>171</v>
      </c>
      <c r="C33" s="168" t="s">
        <v>132</v>
      </c>
      <c r="D33" s="157">
        <v>13616</v>
      </c>
      <c r="E33" s="158">
        <v>6251</v>
      </c>
      <c r="F33" s="161"/>
      <c r="G33"/>
      <c r="K33" s="2"/>
    </row>
    <row r="34" spans="1:11" ht="15.75" customHeight="1">
      <c r="A34" s="147" t="s">
        <v>10</v>
      </c>
      <c r="B34" s="258" t="s">
        <v>172</v>
      </c>
      <c r="C34" s="168" t="s">
        <v>133</v>
      </c>
      <c r="D34" s="159">
        <v>66731</v>
      </c>
      <c r="E34" s="160">
        <v>352755</v>
      </c>
      <c r="F34" s="161"/>
      <c r="G34"/>
      <c r="K34" s="2"/>
    </row>
    <row r="35" spans="1:11" ht="24" customHeight="1" thickBot="1">
      <c r="A35" s="147" t="s">
        <v>10</v>
      </c>
      <c r="B35" s="258" t="s">
        <v>173</v>
      </c>
      <c r="C35" s="170">
        <v>160</v>
      </c>
      <c r="D35" s="171">
        <f>SUM(D30+D31)</f>
        <v>94618</v>
      </c>
      <c r="E35" s="172">
        <f>SUM(E30+E31)</f>
        <v>1159366</v>
      </c>
      <c r="F35" s="165"/>
      <c r="K35" s="2"/>
    </row>
    <row r="36" spans="1:11" ht="40.5" customHeight="1">
      <c r="A36" s="147" t="s">
        <v>10</v>
      </c>
      <c r="B36" s="258" t="s">
        <v>174</v>
      </c>
      <c r="C36" s="168" t="s">
        <v>134</v>
      </c>
      <c r="D36" s="173">
        <v>654</v>
      </c>
      <c r="E36" s="174">
        <v>0</v>
      </c>
      <c r="F36" s="155"/>
      <c r="G36"/>
      <c r="K36" s="2"/>
    </row>
    <row r="37" spans="1:11" ht="12.75">
      <c r="A37" s="147" t="s">
        <v>10</v>
      </c>
      <c r="B37" s="258" t="s">
        <v>175</v>
      </c>
      <c r="C37" s="175">
        <v>180</v>
      </c>
      <c r="D37" s="176">
        <v>4961</v>
      </c>
      <c r="E37" s="177">
        <v>4361</v>
      </c>
      <c r="F37" s="161"/>
      <c r="G37"/>
      <c r="K37" s="2"/>
    </row>
    <row r="38" spans="1:26" ht="49.5" customHeight="1">
      <c r="A38" s="147" t="s">
        <v>10</v>
      </c>
      <c r="B38" s="258" t="s">
        <v>176</v>
      </c>
      <c r="C38" s="41">
        <v>190</v>
      </c>
      <c r="D38" s="163">
        <f>SUM(D35+D36-D37)</f>
        <v>90311</v>
      </c>
      <c r="E38" s="164">
        <f>SUM(E35+E36-E37)</f>
        <v>1155005</v>
      </c>
      <c r="F38" s="165"/>
      <c r="I38" s="178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40.5" customHeight="1">
      <c r="A39" s="147" t="s">
        <v>10</v>
      </c>
      <c r="B39" s="258" t="s">
        <v>177</v>
      </c>
      <c r="C39" s="40">
        <v>201</v>
      </c>
      <c r="D39" s="169">
        <v>70743</v>
      </c>
      <c r="E39" s="179">
        <v>411310</v>
      </c>
      <c r="F39" s="165"/>
      <c r="H39" s="180"/>
      <c r="I39" s="180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5.5" customHeight="1">
      <c r="A40" s="147" t="s">
        <v>10</v>
      </c>
      <c r="B40" s="258" t="s">
        <v>178</v>
      </c>
      <c r="C40" s="40">
        <v>202</v>
      </c>
      <c r="D40" s="159">
        <f>160695-1</f>
        <v>160694</v>
      </c>
      <c r="E40" s="160">
        <f>281890</f>
        <v>281890</v>
      </c>
      <c r="F40" s="165"/>
      <c r="H40" s="181"/>
      <c r="I40" s="181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0.25" customHeight="1" thickBot="1">
      <c r="A41" s="147" t="s">
        <v>10</v>
      </c>
      <c r="B41" s="258" t="s">
        <v>179</v>
      </c>
      <c r="C41" s="182">
        <v>203</v>
      </c>
      <c r="D41" s="183">
        <v>26984</v>
      </c>
      <c r="E41" s="184">
        <f>136151+10</f>
        <v>136161</v>
      </c>
      <c r="F41" s="165"/>
      <c r="H41" s="181"/>
      <c r="I41" s="181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2:9" ht="14.25" customHeight="1" thickBot="1">
      <c r="B42" s="103"/>
      <c r="C42" s="185"/>
      <c r="D42" s="185"/>
      <c r="E42" s="185"/>
      <c r="G42" s="186"/>
      <c r="H42" s="178"/>
      <c r="I42" s="178"/>
    </row>
    <row r="43" spans="1:9" ht="52.5" customHeight="1">
      <c r="A43" s="145"/>
      <c r="B43" s="253" t="s">
        <v>43</v>
      </c>
      <c r="C43" s="253" t="s">
        <v>150</v>
      </c>
      <c r="D43" s="253" t="s">
        <v>151</v>
      </c>
      <c r="E43" s="253" t="s">
        <v>152</v>
      </c>
      <c r="F43" s="187"/>
      <c r="I43" s="178" t="s">
        <v>135</v>
      </c>
    </row>
    <row r="44" spans="1:9" ht="17.25" customHeight="1" thickBot="1">
      <c r="A44" s="147"/>
      <c r="B44" s="94">
        <v>1</v>
      </c>
      <c r="C44" s="188" t="s">
        <v>15</v>
      </c>
      <c r="D44" s="189">
        <v>3</v>
      </c>
      <c r="E44" s="190">
        <v>4</v>
      </c>
      <c r="F44" s="191"/>
      <c r="G44" s="180" t="s">
        <v>136</v>
      </c>
      <c r="H44" s="192">
        <v>3</v>
      </c>
      <c r="I44" s="192">
        <v>4</v>
      </c>
    </row>
    <row r="45" spans="2:25" ht="27" customHeight="1" thickBot="1">
      <c r="B45" s="259" t="s">
        <v>180</v>
      </c>
      <c r="C45" s="193">
        <v>301</v>
      </c>
      <c r="D45" s="194" t="s">
        <v>137</v>
      </c>
      <c r="E45" s="195" t="s">
        <v>137</v>
      </c>
      <c r="F45" s="196"/>
      <c r="G45" s="181"/>
      <c r="H45" s="197" t="e">
        <f>(D45)*100000</f>
        <v>#VALUE!</v>
      </c>
      <c r="I45" s="198" t="e">
        <f>(E45)*100000</f>
        <v>#VALUE!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ht="30.75" customHeight="1" thickBot="1">
      <c r="B46" s="259" t="s">
        <v>181</v>
      </c>
      <c r="C46" s="199">
        <v>302</v>
      </c>
      <c r="D46" s="200" t="s">
        <v>137</v>
      </c>
      <c r="E46" s="201" t="s">
        <v>137</v>
      </c>
      <c r="F46" s="196"/>
      <c r="G46" s="181"/>
      <c r="H46" s="197" t="e">
        <f>(D46)*100000</f>
        <v>#VALUE!</v>
      </c>
      <c r="I46" s="198" t="e">
        <f>(E46)*100000</f>
        <v>#VALUE!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4" ht="17.25" customHeight="1">
      <c r="B47" s="143"/>
      <c r="C47" s="202"/>
      <c r="D47" s="202"/>
      <c r="E47" s="202"/>
      <c r="F47" s="2"/>
      <c r="G47" s="186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10" ht="12.75">
      <c r="A48" s="2"/>
      <c r="B48" s="203"/>
      <c r="C48" s="205"/>
      <c r="D48" s="205"/>
      <c r="E48" s="205"/>
      <c r="F48" s="2"/>
      <c r="G48" s="181"/>
      <c r="J48"/>
    </row>
    <row r="49" spans="2:10" ht="16.5" thickBot="1">
      <c r="B49" s="254" t="s">
        <v>153</v>
      </c>
      <c r="C49" s="204"/>
      <c r="F49" s="206"/>
      <c r="J49"/>
    </row>
    <row r="50" spans="2:6" ht="32.25" customHeight="1">
      <c r="B50" s="255" t="s">
        <v>150</v>
      </c>
      <c r="C50" s="262" t="s">
        <v>151</v>
      </c>
      <c r="D50" s="264"/>
      <c r="E50" s="262" t="s">
        <v>152</v>
      </c>
      <c r="F50" s="263"/>
    </row>
    <row r="51" spans="2:6" ht="18.75" customHeight="1">
      <c r="B51" s="256"/>
      <c r="C51" s="257" t="s">
        <v>154</v>
      </c>
      <c r="D51" s="257" t="s">
        <v>155</v>
      </c>
      <c r="E51" s="257" t="s">
        <v>154</v>
      </c>
      <c r="F51" s="257" t="s">
        <v>155</v>
      </c>
    </row>
    <row r="52" spans="1:6" ht="13.5" customHeight="1" thickBot="1">
      <c r="A52" t="s">
        <v>138</v>
      </c>
      <c r="B52" s="207">
        <v>1</v>
      </c>
      <c r="C52" s="208">
        <v>3</v>
      </c>
      <c r="D52" s="208">
        <v>4</v>
      </c>
      <c r="E52" s="208">
        <v>5</v>
      </c>
      <c r="F52" s="209">
        <v>6</v>
      </c>
    </row>
    <row r="53" spans="1:6" ht="63" customHeight="1">
      <c r="A53" t="s">
        <v>10</v>
      </c>
      <c r="B53" s="260" t="s">
        <v>182</v>
      </c>
      <c r="C53" s="54">
        <v>1622</v>
      </c>
      <c r="D53" s="210">
        <v>45229</v>
      </c>
      <c r="E53" s="54">
        <v>3325</v>
      </c>
      <c r="F53" s="211">
        <v>18475</v>
      </c>
    </row>
    <row r="54" spans="1:6" ht="17.25" customHeight="1">
      <c r="A54" t="s">
        <v>10</v>
      </c>
      <c r="B54" s="260" t="s">
        <v>183</v>
      </c>
      <c r="C54" s="56">
        <v>49366</v>
      </c>
      <c r="D54" s="212">
        <v>84129</v>
      </c>
      <c r="E54" s="56">
        <v>26808</v>
      </c>
      <c r="F54" s="213">
        <v>28101</v>
      </c>
    </row>
    <row r="55" spans="1:6" ht="54" customHeight="1">
      <c r="A55" t="s">
        <v>10</v>
      </c>
      <c r="B55" s="260" t="s">
        <v>184</v>
      </c>
      <c r="C55" s="56">
        <v>51367</v>
      </c>
      <c r="D55" s="212">
        <v>293</v>
      </c>
      <c r="E55" s="56">
        <v>1127</v>
      </c>
      <c r="F55" s="213">
        <v>176</v>
      </c>
    </row>
    <row r="56" spans="1:6" ht="28.5" customHeight="1">
      <c r="A56" t="s">
        <v>10</v>
      </c>
      <c r="B56" s="260" t="s">
        <v>185</v>
      </c>
      <c r="C56" s="56">
        <v>9691</v>
      </c>
      <c r="D56" s="212">
        <v>5815</v>
      </c>
      <c r="E56" s="56">
        <v>122039</v>
      </c>
      <c r="F56" s="213">
        <v>168155</v>
      </c>
    </row>
    <row r="57" spans="1:6" ht="29.25" customHeight="1">
      <c r="A57" t="s">
        <v>10</v>
      </c>
      <c r="B57" s="260" t="s">
        <v>186</v>
      </c>
      <c r="C57" s="56">
        <v>14583</v>
      </c>
      <c r="D57" s="212">
        <v>146504</v>
      </c>
      <c r="E57" s="56">
        <v>16823</v>
      </c>
      <c r="F57" s="213">
        <v>67580</v>
      </c>
    </row>
    <row r="58" spans="1:6" ht="27" customHeight="1" thickBot="1">
      <c r="A58" t="s">
        <v>10</v>
      </c>
      <c r="B58" s="260" t="s">
        <v>187</v>
      </c>
      <c r="C58" s="81">
        <v>990</v>
      </c>
      <c r="D58" s="214">
        <v>2068</v>
      </c>
      <c r="E58" s="81">
        <v>4854</v>
      </c>
      <c r="F58" s="215">
        <v>4528</v>
      </c>
    </row>
    <row r="59" spans="2:5" ht="23.25" customHeight="1">
      <c r="B59" s="47"/>
      <c r="C59" s="9"/>
      <c r="D59" s="48"/>
      <c r="E59" s="48"/>
    </row>
    <row r="60" spans="2:6" ht="12.75">
      <c r="B60" s="50" t="s">
        <v>114</v>
      </c>
      <c r="C60" s="219"/>
      <c r="D60" s="50" t="s">
        <v>115</v>
      </c>
      <c r="E60" s="219"/>
      <c r="F60" s="50" t="s">
        <v>116</v>
      </c>
    </row>
    <row r="61" spans="2:6" ht="12.75">
      <c r="B61" s="137" t="s">
        <v>117</v>
      </c>
      <c r="C61" s="219"/>
      <c r="D61" s="137" t="s">
        <v>188</v>
      </c>
      <c r="E61" s="137"/>
      <c r="F61" s="220"/>
    </row>
    <row r="62" spans="2:6" ht="12.75">
      <c r="B62" s="139" t="s">
        <v>119</v>
      </c>
      <c r="C62" s="219"/>
      <c r="D62" s="140"/>
      <c r="E62" s="140"/>
      <c r="F62" s="220"/>
    </row>
    <row r="63" spans="2:6" ht="12.75">
      <c r="B63" s="261">
        <v>38292</v>
      </c>
      <c r="F63" s="206"/>
    </row>
    <row r="64" ht="12.75">
      <c r="F64" s="206"/>
    </row>
  </sheetData>
  <mergeCells count="2">
    <mergeCell ref="E50:F50"/>
    <mergeCell ref="C50:D50"/>
  </mergeCells>
  <printOptions/>
  <pageMargins left="0.23" right="0.27" top="0.5511811023622047" bottom="0.2362204724409449" header="0.5511811023622047" footer="0"/>
  <pageSetup horizontalDpi="600" verticalDpi="600" orientation="portrait" paperSize="9" r:id="rId1"/>
  <rowBreaks count="3" manualBreakCount="3">
    <brk id="35" max="255" man="1"/>
    <brk id="68" max="6" man="1"/>
    <brk id="10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E114"/>
  <sheetViews>
    <sheetView showZeros="0" zoomScale="75" zoomScaleNormal="75" zoomScaleSheetLayoutView="100" workbookViewId="0" topLeftCell="B1">
      <selection activeCell="I104" sqref="I104"/>
    </sheetView>
  </sheetViews>
  <sheetFormatPr defaultColWidth="9.00390625" defaultRowHeight="12.75"/>
  <cols>
    <col min="1" max="1" width="6.875" style="0" hidden="1" customWidth="1"/>
    <col min="2" max="2" width="40.75390625" style="0" customWidth="1"/>
    <col min="3" max="3" width="24.125" style="0" customWidth="1"/>
    <col min="4" max="4" width="18.00390625" style="0" customWidth="1"/>
    <col min="5" max="5" width="16.875" style="0" customWidth="1"/>
  </cols>
  <sheetData>
    <row r="1" spans="2:4" ht="12.75">
      <c r="B1" s="53"/>
      <c r="C1" s="22"/>
      <c r="D1" s="7"/>
    </row>
    <row r="2" spans="2:4" s="10" customFormat="1" ht="12.75">
      <c r="B2" s="23"/>
      <c r="C2" s="9"/>
      <c r="D2" s="29"/>
    </row>
    <row r="3" spans="2:4" s="10" customFormat="1" ht="13.5" thickBot="1">
      <c r="B3" s="11"/>
      <c r="C3" s="3"/>
      <c r="D3" s="29"/>
    </row>
    <row r="4" spans="2:5" s="10" customFormat="1" ht="25.5" customHeight="1" thickBot="1">
      <c r="B4" s="104" t="s">
        <v>17</v>
      </c>
      <c r="C4"/>
      <c r="D4" s="105"/>
      <c r="E4" s="106" t="s">
        <v>18</v>
      </c>
    </row>
    <row r="5" spans="1:5" s="10" customFormat="1" ht="21.75" customHeight="1">
      <c r="A5"/>
      <c r="B5" s="4"/>
      <c r="C5"/>
      <c r="D5" s="107" t="s">
        <v>19</v>
      </c>
      <c r="E5" s="108" t="s">
        <v>9</v>
      </c>
    </row>
    <row r="6" spans="2:5" s="10" customFormat="1" ht="18.75" customHeight="1">
      <c r="B6" s="8"/>
      <c r="C6" s="109" t="s">
        <v>37</v>
      </c>
      <c r="D6" s="110" t="s">
        <v>20</v>
      </c>
      <c r="E6" s="111"/>
    </row>
    <row r="7" spans="1:5" s="10" customFormat="1" ht="24" customHeight="1">
      <c r="A7" s="8"/>
      <c r="B7" s="112" t="s">
        <v>21</v>
      </c>
      <c r="C7" s="113"/>
      <c r="D7" s="110"/>
      <c r="E7" s="114"/>
    </row>
    <row r="8" spans="1:5" s="10" customFormat="1" ht="40.5" customHeight="1">
      <c r="A8" s="4"/>
      <c r="B8" s="115" t="s">
        <v>22</v>
      </c>
      <c r="C8" s="126" t="s">
        <v>23</v>
      </c>
      <c r="D8" s="116" t="s">
        <v>24</v>
      </c>
      <c r="E8" s="26"/>
    </row>
    <row r="9" spans="1:5" s="10" customFormat="1" ht="33" customHeight="1">
      <c r="A9" s="13"/>
      <c r="B9" s="46" t="s">
        <v>25</v>
      </c>
      <c r="C9" s="113"/>
      <c r="D9" s="107" t="s">
        <v>26</v>
      </c>
      <c r="E9" s="27"/>
    </row>
    <row r="10" spans="2:5" s="10" customFormat="1" ht="27.75" customHeight="1">
      <c r="B10" s="14" t="s">
        <v>27</v>
      </c>
      <c r="C10" s="101"/>
      <c r="D10" s="107" t="s">
        <v>28</v>
      </c>
      <c r="E10" s="27"/>
    </row>
    <row r="11" spans="2:5" s="10" customFormat="1" ht="30.75" customHeight="1">
      <c r="B11" s="46" t="s">
        <v>29</v>
      </c>
      <c r="C11" s="117"/>
      <c r="D11" s="107" t="s">
        <v>30</v>
      </c>
      <c r="E11" s="26"/>
    </row>
    <row r="12" spans="2:5" s="10" customFormat="1" ht="27" customHeight="1" thickBot="1">
      <c r="B12" s="14" t="s">
        <v>31</v>
      </c>
      <c r="C12" s="102" t="s">
        <v>32</v>
      </c>
      <c r="D12" s="118" t="s">
        <v>33</v>
      </c>
      <c r="E12" s="15" t="s">
        <v>6</v>
      </c>
    </row>
    <row r="13" spans="1:5" s="10" customFormat="1" ht="30.75" customHeight="1" thickBot="1">
      <c r="A13" s="1"/>
      <c r="B13" s="119" t="s">
        <v>34</v>
      </c>
      <c r="C13" s="120"/>
      <c r="D13" s="121"/>
      <c r="E13" s="122"/>
    </row>
    <row r="14" spans="2:5" s="10" customFormat="1" ht="18" customHeight="1">
      <c r="B14" s="4"/>
      <c r="C14"/>
      <c r="D14" s="107" t="s">
        <v>35</v>
      </c>
      <c r="E14" s="17"/>
    </row>
    <row r="15" spans="2:5" s="10" customFormat="1" ht="18.75" customHeight="1" thickBot="1">
      <c r="B15" s="4"/>
      <c r="C15"/>
      <c r="D15" s="107" t="s">
        <v>36</v>
      </c>
      <c r="E15" s="18"/>
    </row>
    <row r="16" spans="2:4" s="10" customFormat="1" ht="12.75">
      <c r="B16" s="5"/>
      <c r="C16" s="19"/>
      <c r="D16" s="20"/>
    </row>
    <row r="17" spans="1:4" s="10" customFormat="1" ht="12.75" customHeight="1" thickBot="1">
      <c r="A17" s="10" t="s">
        <v>7</v>
      </c>
      <c r="B17" s="28"/>
      <c r="C17" s="24"/>
      <c r="D17" s="28"/>
    </row>
    <row r="18" spans="2:5" s="4" customFormat="1" ht="40.5" customHeight="1">
      <c r="B18" s="125" t="s">
        <v>41</v>
      </c>
      <c r="C18" s="123" t="s">
        <v>38</v>
      </c>
      <c r="D18" s="123" t="s">
        <v>39</v>
      </c>
      <c r="E18" s="124" t="s">
        <v>40</v>
      </c>
    </row>
    <row r="19" spans="1:5" s="4" customFormat="1" ht="16.5" customHeight="1" thickBot="1">
      <c r="A19" s="4" t="s">
        <v>16</v>
      </c>
      <c r="B19" s="129">
        <v>1</v>
      </c>
      <c r="C19" s="88" t="s">
        <v>15</v>
      </c>
      <c r="D19" s="89">
        <v>3</v>
      </c>
      <c r="E19" s="90">
        <v>4</v>
      </c>
    </row>
    <row r="20" spans="1:5" s="4" customFormat="1" ht="33" customHeight="1">
      <c r="A20" s="4" t="s">
        <v>10</v>
      </c>
      <c r="B20" s="127" t="s">
        <v>44</v>
      </c>
      <c r="C20" s="32">
        <v>110</v>
      </c>
      <c r="D20" s="54">
        <v>1326</v>
      </c>
      <c r="E20" s="55">
        <v>1042</v>
      </c>
    </row>
    <row r="21" spans="1:5" s="10" customFormat="1" ht="18" customHeight="1">
      <c r="A21" s="4" t="s">
        <v>10</v>
      </c>
      <c r="B21" s="127" t="s">
        <v>45</v>
      </c>
      <c r="C21" s="33">
        <v>120</v>
      </c>
      <c r="D21" s="56">
        <v>20937178</v>
      </c>
      <c r="E21" s="57">
        <v>27175651</v>
      </c>
    </row>
    <row r="22" spans="1:5" s="10" customFormat="1" ht="17.25" customHeight="1">
      <c r="A22" s="4" t="s">
        <v>10</v>
      </c>
      <c r="B22" s="127" t="s">
        <v>46</v>
      </c>
      <c r="C22" s="34">
        <v>130</v>
      </c>
      <c r="D22" s="58">
        <v>3772664</v>
      </c>
      <c r="E22" s="59">
        <v>5771119</v>
      </c>
    </row>
    <row r="23" spans="1:5" s="10" customFormat="1" ht="28.5" customHeight="1">
      <c r="A23" s="4" t="s">
        <v>10</v>
      </c>
      <c r="B23" s="127" t="s">
        <v>47</v>
      </c>
      <c r="C23" s="33">
        <v>135</v>
      </c>
      <c r="D23" s="56">
        <v>0</v>
      </c>
      <c r="E23" s="57">
        <v>0</v>
      </c>
    </row>
    <row r="24" spans="1:5" s="10" customFormat="1" ht="16.5" customHeight="1">
      <c r="A24" s="4" t="s">
        <v>10</v>
      </c>
      <c r="B24" s="127" t="s">
        <v>48</v>
      </c>
      <c r="C24" s="37">
        <v>140</v>
      </c>
      <c r="D24" s="60">
        <f>(D25+D26+D27+D28)</f>
        <v>390398</v>
      </c>
      <c r="E24" s="61">
        <f>(E25+E26+E27+E28)</f>
        <v>511276</v>
      </c>
    </row>
    <row r="25" spans="1:5" s="10" customFormat="1" ht="27.75" customHeight="1">
      <c r="A25" s="4" t="s">
        <v>10</v>
      </c>
      <c r="B25" s="127" t="s">
        <v>49</v>
      </c>
      <c r="C25" s="34">
        <v>141</v>
      </c>
      <c r="D25" s="58">
        <v>327231</v>
      </c>
      <c r="E25" s="59">
        <v>443741</v>
      </c>
    </row>
    <row r="26" spans="1:5" s="10" customFormat="1" ht="19.5" customHeight="1">
      <c r="A26" s="4" t="s">
        <v>10</v>
      </c>
      <c r="B26" s="127" t="s">
        <v>50</v>
      </c>
      <c r="C26" s="34">
        <v>142</v>
      </c>
      <c r="D26" s="58">
        <v>34991</v>
      </c>
      <c r="E26" s="59">
        <v>28814</v>
      </c>
    </row>
    <row r="27" spans="1:5" s="10" customFormat="1" ht="21.75" customHeight="1">
      <c r="A27" s="4" t="s">
        <v>10</v>
      </c>
      <c r="B27" s="127" t="s">
        <v>51</v>
      </c>
      <c r="C27" s="34">
        <v>143</v>
      </c>
      <c r="D27" s="58">
        <v>14497</v>
      </c>
      <c r="E27" s="59">
        <v>16092</v>
      </c>
    </row>
    <row r="28" spans="1:5" s="10" customFormat="1" ht="18.75" customHeight="1">
      <c r="A28" s="4" t="s">
        <v>10</v>
      </c>
      <c r="B28" s="127" t="s">
        <v>52</v>
      </c>
      <c r="C28" s="34">
        <v>144</v>
      </c>
      <c r="D28" s="58">
        <v>13679</v>
      </c>
      <c r="E28" s="59">
        <v>22629</v>
      </c>
    </row>
    <row r="29" spans="1:5" s="10" customFormat="1" ht="20.25" customHeight="1">
      <c r="A29" s="4" t="s">
        <v>10</v>
      </c>
      <c r="B29" s="127" t="s">
        <v>53</v>
      </c>
      <c r="C29" s="34">
        <v>145</v>
      </c>
      <c r="D29" s="58">
        <v>107343</v>
      </c>
      <c r="E29" s="59">
        <v>120959</v>
      </c>
    </row>
    <row r="30" spans="1:5" s="10" customFormat="1" ht="18.75" customHeight="1" thickBot="1">
      <c r="A30" s="4" t="s">
        <v>10</v>
      </c>
      <c r="B30" s="127" t="s">
        <v>54</v>
      </c>
      <c r="C30" s="35">
        <v>150</v>
      </c>
      <c r="D30" s="62">
        <v>946839</v>
      </c>
      <c r="E30" s="63">
        <v>1426586</v>
      </c>
    </row>
    <row r="31" spans="1:5" s="10" customFormat="1" ht="26.25" customHeight="1" thickBot="1">
      <c r="A31" s="4" t="s">
        <v>10</v>
      </c>
      <c r="B31" s="127" t="s">
        <v>55</v>
      </c>
      <c r="C31" s="36">
        <v>190</v>
      </c>
      <c r="D31" s="64">
        <f>(D20+D21+D22+D23+D24+D29+D30)</f>
        <v>26155748</v>
      </c>
      <c r="E31" s="65">
        <f>(E20+E21+E22+E23+E24+E29+E30)</f>
        <v>35006633</v>
      </c>
    </row>
    <row r="32" spans="1:4" s="10" customFormat="1" ht="14.25" thickBot="1">
      <c r="A32" s="4"/>
      <c r="B32" s="127">
        <v>0</v>
      </c>
      <c r="C32" s="6"/>
      <c r="D32" s="6"/>
    </row>
    <row r="33" spans="1:5" s="10" customFormat="1" ht="41.25" customHeight="1">
      <c r="A33" s="4"/>
      <c r="B33" s="127" t="s">
        <v>41</v>
      </c>
      <c r="C33" s="123" t="s">
        <v>38</v>
      </c>
      <c r="D33" s="123" t="s">
        <v>39</v>
      </c>
      <c r="E33" s="124" t="s">
        <v>40</v>
      </c>
    </row>
    <row r="34" spans="1:5" s="10" customFormat="1" ht="18.75" customHeight="1" thickBot="1">
      <c r="A34" s="4" t="s">
        <v>16</v>
      </c>
      <c r="B34" s="127">
        <v>1</v>
      </c>
      <c r="C34" s="91" t="s">
        <v>15</v>
      </c>
      <c r="D34" s="88">
        <v>3</v>
      </c>
      <c r="E34" s="92">
        <v>4</v>
      </c>
    </row>
    <row r="35" spans="1:5" s="10" customFormat="1" ht="33" customHeight="1">
      <c r="A35" s="10" t="s">
        <v>10</v>
      </c>
      <c r="B35" s="127" t="s">
        <v>56</v>
      </c>
      <c r="C35" s="39">
        <v>210</v>
      </c>
      <c r="D35" s="66">
        <f>(D36+D37+D38+D39+D40+D41)</f>
        <v>1081612</v>
      </c>
      <c r="E35" s="67">
        <f>(E36+E37+E38+E39+E40+E41)</f>
        <v>1396136</v>
      </c>
    </row>
    <row r="36" spans="1:5" s="10" customFormat="1" ht="42" customHeight="1">
      <c r="A36" s="10" t="s">
        <v>10</v>
      </c>
      <c r="B36" s="127" t="s">
        <v>57</v>
      </c>
      <c r="C36" s="40">
        <v>211</v>
      </c>
      <c r="D36" s="58">
        <v>847918</v>
      </c>
      <c r="E36" s="59">
        <v>974366</v>
      </c>
    </row>
    <row r="37" spans="1:5" s="10" customFormat="1" ht="27" customHeight="1">
      <c r="A37" s="10" t="s">
        <v>10</v>
      </c>
      <c r="B37" s="127" t="s">
        <v>58</v>
      </c>
      <c r="C37" s="40">
        <v>213</v>
      </c>
      <c r="D37" s="58">
        <v>84</v>
      </c>
      <c r="E37" s="59">
        <v>104</v>
      </c>
    </row>
    <row r="38" spans="1:5" s="10" customFormat="1" ht="18.75" customHeight="1">
      <c r="A38" s="10" t="s">
        <v>10</v>
      </c>
      <c r="B38" s="127" t="s">
        <v>59</v>
      </c>
      <c r="C38" s="40">
        <v>214</v>
      </c>
      <c r="D38" s="58">
        <v>42217</v>
      </c>
      <c r="E38" s="59">
        <v>35485</v>
      </c>
    </row>
    <row r="39" spans="1:5" s="10" customFormat="1" ht="17.25" customHeight="1">
      <c r="A39" s="10" t="s">
        <v>10</v>
      </c>
      <c r="B39" s="127" t="s">
        <v>60</v>
      </c>
      <c r="C39" s="40">
        <v>215</v>
      </c>
      <c r="D39" s="58">
        <v>0</v>
      </c>
      <c r="E39" s="59">
        <v>0</v>
      </c>
    </row>
    <row r="40" spans="1:5" s="10" customFormat="1" ht="16.5" customHeight="1">
      <c r="A40" s="10" t="s">
        <v>10</v>
      </c>
      <c r="B40" s="127" t="s">
        <v>61</v>
      </c>
      <c r="C40" s="40">
        <v>216</v>
      </c>
      <c r="D40" s="58">
        <v>190600</v>
      </c>
      <c r="E40" s="59">
        <v>386180</v>
      </c>
    </row>
    <row r="41" spans="1:5" s="10" customFormat="1" ht="18" customHeight="1">
      <c r="A41" s="10" t="s">
        <v>10</v>
      </c>
      <c r="B41" s="127" t="s">
        <v>62</v>
      </c>
      <c r="C41" s="40">
        <v>217</v>
      </c>
      <c r="D41" s="58">
        <v>793</v>
      </c>
      <c r="E41" s="59">
        <v>1</v>
      </c>
    </row>
    <row r="42" spans="1:5" s="10" customFormat="1" ht="31.5" customHeight="1">
      <c r="A42" s="10" t="s">
        <v>10</v>
      </c>
      <c r="B42" s="127" t="s">
        <v>63</v>
      </c>
      <c r="C42" s="40">
        <v>220</v>
      </c>
      <c r="D42" s="58">
        <v>1922618</v>
      </c>
      <c r="E42" s="59">
        <v>2305972</v>
      </c>
    </row>
    <row r="43" spans="1:5" s="10" customFormat="1" ht="43.5" customHeight="1">
      <c r="A43" s="10" t="s">
        <v>10</v>
      </c>
      <c r="B43" s="127" t="s">
        <v>64</v>
      </c>
      <c r="C43" s="41">
        <v>230</v>
      </c>
      <c r="D43" s="60">
        <f>(D44+D45+D46)</f>
        <v>42256</v>
      </c>
      <c r="E43" s="61">
        <f>(E44+E45+E46)</f>
        <v>39287</v>
      </c>
    </row>
    <row r="44" spans="1:5" s="10" customFormat="1" ht="24" customHeight="1">
      <c r="A44" s="10" t="s">
        <v>10</v>
      </c>
      <c r="B44" s="127" t="s">
        <v>65</v>
      </c>
      <c r="C44" s="42">
        <v>231</v>
      </c>
      <c r="D44" s="58"/>
      <c r="E44" s="59">
        <v>0</v>
      </c>
    </row>
    <row r="45" spans="1:5" s="10" customFormat="1" ht="15.75" customHeight="1">
      <c r="A45" s="10" t="s">
        <v>10</v>
      </c>
      <c r="B45" s="127" t="s">
        <v>66</v>
      </c>
      <c r="C45" s="40">
        <v>232</v>
      </c>
      <c r="D45" s="58">
        <v>25403</v>
      </c>
      <c r="E45" s="59">
        <v>19016</v>
      </c>
    </row>
    <row r="46" spans="1:5" s="10" customFormat="1" ht="15.75" customHeight="1">
      <c r="A46" s="10" t="s">
        <v>10</v>
      </c>
      <c r="B46" s="127" t="s">
        <v>67</v>
      </c>
      <c r="C46" s="40">
        <v>233</v>
      </c>
      <c r="D46" s="58">
        <v>16853</v>
      </c>
      <c r="E46" s="59">
        <v>20271</v>
      </c>
    </row>
    <row r="47" spans="1:5" s="10" customFormat="1" ht="42" customHeight="1">
      <c r="A47" s="10" t="s">
        <v>10</v>
      </c>
      <c r="B47" s="127" t="s">
        <v>64</v>
      </c>
      <c r="C47" s="41">
        <v>240</v>
      </c>
      <c r="D47" s="60">
        <f>(D48+D49+D50)</f>
        <v>1463861</v>
      </c>
      <c r="E47" s="61">
        <f>(E48+E49+E50)</f>
        <v>1646586</v>
      </c>
    </row>
    <row r="48" spans="1:5" s="10" customFormat="1" ht="26.25" customHeight="1">
      <c r="A48" s="10" t="s">
        <v>10</v>
      </c>
      <c r="B48" s="127" t="s">
        <v>68</v>
      </c>
      <c r="C48" s="40">
        <v>241</v>
      </c>
      <c r="D48" s="58">
        <v>899648</v>
      </c>
      <c r="E48" s="59">
        <v>1135416</v>
      </c>
    </row>
    <row r="49" spans="1:5" s="10" customFormat="1" ht="18.75" customHeight="1">
      <c r="A49" s="10" t="s">
        <v>10</v>
      </c>
      <c r="B49" s="127" t="s">
        <v>69</v>
      </c>
      <c r="C49" s="40">
        <v>242</v>
      </c>
      <c r="D49" s="56">
        <v>242802</v>
      </c>
      <c r="E49" s="57">
        <v>234007</v>
      </c>
    </row>
    <row r="50" spans="1:5" s="10" customFormat="1" ht="17.25" customHeight="1">
      <c r="A50" s="10" t="s">
        <v>10</v>
      </c>
      <c r="B50" s="127" t="s">
        <v>67</v>
      </c>
      <c r="C50" s="40">
        <v>243</v>
      </c>
      <c r="D50" s="56">
        <v>321411</v>
      </c>
      <c r="E50" s="57">
        <v>277163</v>
      </c>
    </row>
    <row r="51" spans="1:5" s="10" customFormat="1" ht="18" customHeight="1">
      <c r="A51" s="10" t="s">
        <v>10</v>
      </c>
      <c r="B51" s="127" t="s">
        <v>70</v>
      </c>
      <c r="C51" s="40">
        <v>250</v>
      </c>
      <c r="D51" s="56">
        <v>35321</v>
      </c>
      <c r="E51" s="57">
        <v>85118</v>
      </c>
    </row>
    <row r="52" spans="1:5" s="10" customFormat="1" ht="19.5" customHeight="1">
      <c r="A52" s="10" t="s">
        <v>10</v>
      </c>
      <c r="B52" s="127" t="s">
        <v>71</v>
      </c>
      <c r="C52" s="42">
        <v>260</v>
      </c>
      <c r="D52" s="56">
        <v>268197</v>
      </c>
      <c r="E52" s="57">
        <v>243678</v>
      </c>
    </row>
    <row r="53" spans="1:5" s="10" customFormat="1" ht="20.25" customHeight="1" thickBot="1">
      <c r="A53" s="10" t="s">
        <v>10</v>
      </c>
      <c r="B53" s="127" t="s">
        <v>72</v>
      </c>
      <c r="C53" s="42">
        <v>270</v>
      </c>
      <c r="D53" s="68">
        <v>412</v>
      </c>
      <c r="E53" s="69">
        <v>853</v>
      </c>
    </row>
    <row r="54" spans="1:5" s="10" customFormat="1" ht="18.75" customHeight="1" thickBot="1">
      <c r="A54" s="10" t="s">
        <v>10</v>
      </c>
      <c r="B54" s="127" t="s">
        <v>73</v>
      </c>
      <c r="C54" s="43">
        <v>290</v>
      </c>
      <c r="D54" s="64">
        <f>(D35+D42+D43+D47+D51+D52+D53)</f>
        <v>4814277</v>
      </c>
      <c r="E54" s="65">
        <f>(E35+E42+E43+E47+E51+E52+E53)</f>
        <v>5717630</v>
      </c>
    </row>
    <row r="55" spans="1:5" s="10" customFormat="1" ht="18.75" customHeight="1" thickBot="1">
      <c r="A55" s="10" t="s">
        <v>10</v>
      </c>
      <c r="B55" s="127" t="s">
        <v>74</v>
      </c>
      <c r="C55" s="43">
        <v>300</v>
      </c>
      <c r="D55" s="64">
        <f>(D31+D54)</f>
        <v>30970025</v>
      </c>
      <c r="E55" s="65">
        <f>(E31+E54)</f>
        <v>40724263</v>
      </c>
    </row>
    <row r="56" spans="1:5" s="10" customFormat="1" ht="13.5" thickBot="1">
      <c r="A56" s="5"/>
      <c r="B56" s="127">
        <v>0</v>
      </c>
      <c r="C56" s="85"/>
      <c r="D56" s="86"/>
      <c r="E56" s="87"/>
    </row>
    <row r="57" spans="1:5" s="10" customFormat="1" ht="38.25" customHeight="1">
      <c r="A57" s="4"/>
      <c r="B57" s="127" t="s">
        <v>42</v>
      </c>
      <c r="C57" s="123" t="s">
        <v>38</v>
      </c>
      <c r="D57" s="123" t="s">
        <v>39</v>
      </c>
      <c r="E57" s="124" t="s">
        <v>40</v>
      </c>
    </row>
    <row r="58" spans="1:5" s="10" customFormat="1" ht="18" customHeight="1" thickBot="1">
      <c r="A58" s="4" t="s">
        <v>16</v>
      </c>
      <c r="B58" s="127">
        <v>1</v>
      </c>
      <c r="C58" s="91" t="s">
        <v>15</v>
      </c>
      <c r="D58" s="93">
        <v>3</v>
      </c>
      <c r="E58" s="92">
        <v>4</v>
      </c>
    </row>
    <row r="59" spans="1:5" s="10" customFormat="1" ht="29.25" customHeight="1">
      <c r="A59" s="4" t="s">
        <v>10</v>
      </c>
      <c r="B59" s="127" t="s">
        <v>75</v>
      </c>
      <c r="C59" s="38">
        <v>410</v>
      </c>
      <c r="D59" s="54">
        <v>1297779</v>
      </c>
      <c r="E59" s="55">
        <v>1297779</v>
      </c>
    </row>
    <row r="60" spans="1:5" s="10" customFormat="1" ht="16.5" customHeight="1">
      <c r="A60" s="4" t="s">
        <v>10</v>
      </c>
      <c r="B60" s="127" t="s">
        <v>76</v>
      </c>
      <c r="C60" s="40">
        <v>420</v>
      </c>
      <c r="D60" s="56">
        <v>5724394</v>
      </c>
      <c r="E60" s="57">
        <v>5702158</v>
      </c>
    </row>
    <row r="61" spans="1:5" s="10" customFormat="1" ht="12.75" customHeight="1">
      <c r="A61" s="4" t="s">
        <v>10</v>
      </c>
      <c r="B61" s="127" t="s">
        <v>77</v>
      </c>
      <c r="C61" s="40">
        <v>430</v>
      </c>
      <c r="D61" s="56">
        <v>64889</v>
      </c>
      <c r="E61" s="57">
        <v>64889</v>
      </c>
    </row>
    <row r="62" spans="1:5" s="10" customFormat="1" ht="29.25" customHeight="1">
      <c r="A62" s="4" t="s">
        <v>10</v>
      </c>
      <c r="B62" s="127" t="s">
        <v>78</v>
      </c>
      <c r="C62" s="40">
        <v>440</v>
      </c>
      <c r="D62" s="70">
        <v>0</v>
      </c>
      <c r="E62" s="71">
        <v>0</v>
      </c>
    </row>
    <row r="63" spans="1:5" s="10" customFormat="1" ht="27" customHeight="1">
      <c r="A63" s="4" t="s">
        <v>10</v>
      </c>
      <c r="B63" s="127" t="s">
        <v>79</v>
      </c>
      <c r="C63" s="40">
        <v>460</v>
      </c>
      <c r="D63" s="56">
        <v>5406480</v>
      </c>
      <c r="E63" s="57">
        <v>5080265</v>
      </c>
    </row>
    <row r="64" spans="1:5" s="10" customFormat="1" ht="27.75" customHeight="1" thickBot="1">
      <c r="A64" s="4" t="s">
        <v>10</v>
      </c>
      <c r="B64" s="127" t="s">
        <v>80</v>
      </c>
      <c r="C64" s="40">
        <v>470</v>
      </c>
      <c r="D64" s="72" t="s">
        <v>8</v>
      </c>
      <c r="E64" s="57">
        <v>90311</v>
      </c>
    </row>
    <row r="65" spans="1:5" s="10" customFormat="1" ht="19.5" customHeight="1" thickBot="1">
      <c r="A65" s="4" t="s">
        <v>10</v>
      </c>
      <c r="B65" s="127" t="s">
        <v>81</v>
      </c>
      <c r="C65" s="44">
        <v>490</v>
      </c>
      <c r="D65" s="64">
        <f>(D59+D60+D61-D62+D63)</f>
        <v>12493542</v>
      </c>
      <c r="E65" s="65">
        <f>(E59+E60+E61-E62+E63+E64)</f>
        <v>12235402</v>
      </c>
    </row>
    <row r="66" spans="1:5" s="10" customFormat="1" ht="29.25" customHeight="1">
      <c r="A66" s="4" t="s">
        <v>10</v>
      </c>
      <c r="B66" s="127" t="s">
        <v>82</v>
      </c>
      <c r="C66" s="41">
        <v>510</v>
      </c>
      <c r="D66" s="73">
        <f>(D67+D68)</f>
        <v>4772416</v>
      </c>
      <c r="E66" s="74">
        <f>(E67+E68)</f>
        <v>8868635</v>
      </c>
    </row>
    <row r="67" spans="1:5" s="10" customFormat="1" ht="23.25" customHeight="1">
      <c r="A67" s="4" t="s">
        <v>10</v>
      </c>
      <c r="B67" s="127" t="s">
        <v>83</v>
      </c>
      <c r="C67" s="40">
        <v>511</v>
      </c>
      <c r="D67" s="75">
        <v>4719044</v>
      </c>
      <c r="E67" s="76">
        <v>8289314</v>
      </c>
    </row>
    <row r="68" spans="1:5" s="10" customFormat="1" ht="13.5" customHeight="1">
      <c r="A68" s="4" t="s">
        <v>10</v>
      </c>
      <c r="B68" s="127" t="s">
        <v>84</v>
      </c>
      <c r="C68" s="40">
        <v>512</v>
      </c>
      <c r="D68" s="75">
        <v>53372</v>
      </c>
      <c r="E68" s="76">
        <v>579321</v>
      </c>
    </row>
    <row r="69" spans="1:5" s="10" customFormat="1" ht="16.5" customHeight="1">
      <c r="A69" s="4" t="s">
        <v>10</v>
      </c>
      <c r="B69" s="127" t="s">
        <v>85</v>
      </c>
      <c r="C69" s="40">
        <v>515</v>
      </c>
      <c r="D69" s="75">
        <v>248142</v>
      </c>
      <c r="E69" s="76">
        <v>399480</v>
      </c>
    </row>
    <row r="70" spans="1:5" s="10" customFormat="1" ht="17.25" customHeight="1" thickBot="1">
      <c r="A70" s="4" t="s">
        <v>10</v>
      </c>
      <c r="B70" s="127" t="s">
        <v>86</v>
      </c>
      <c r="C70" s="42">
        <v>520</v>
      </c>
      <c r="D70" s="77">
        <v>3178547</v>
      </c>
      <c r="E70" s="78">
        <v>3444497</v>
      </c>
    </row>
    <row r="71" spans="1:5" s="10" customFormat="1" ht="20.25" customHeight="1" thickBot="1">
      <c r="A71" s="4" t="s">
        <v>10</v>
      </c>
      <c r="B71" s="127" t="s">
        <v>87</v>
      </c>
      <c r="C71" s="44">
        <v>590</v>
      </c>
      <c r="D71" s="64">
        <f>(D66+D69+D70)</f>
        <v>8199105</v>
      </c>
      <c r="E71" s="65">
        <f>(E66+E69+E70)</f>
        <v>12712612</v>
      </c>
    </row>
    <row r="72" spans="1:5" s="10" customFormat="1" ht="30.75" customHeight="1">
      <c r="A72" s="4" t="s">
        <v>10</v>
      </c>
      <c r="B72" s="127" t="s">
        <v>88</v>
      </c>
      <c r="C72" s="39">
        <v>610</v>
      </c>
      <c r="D72" s="66">
        <f>(D73+D74)</f>
        <v>5371906</v>
      </c>
      <c r="E72" s="67">
        <f>(E73+E74)</f>
        <v>9217193</v>
      </c>
    </row>
    <row r="73" spans="1:5" s="10" customFormat="1" ht="24" customHeight="1">
      <c r="A73" s="4" t="s">
        <v>10</v>
      </c>
      <c r="B73" s="127" t="s">
        <v>89</v>
      </c>
      <c r="C73" s="40">
        <v>611</v>
      </c>
      <c r="D73" s="56">
        <v>3620965</v>
      </c>
      <c r="E73" s="57">
        <v>4186520</v>
      </c>
    </row>
    <row r="74" spans="1:5" s="10" customFormat="1" ht="15" customHeight="1">
      <c r="A74" s="4" t="s">
        <v>10</v>
      </c>
      <c r="B74" s="127" t="s">
        <v>90</v>
      </c>
      <c r="C74" s="40">
        <v>612</v>
      </c>
      <c r="D74" s="56">
        <v>1750941</v>
      </c>
      <c r="E74" s="57">
        <v>5030673</v>
      </c>
    </row>
    <row r="75" spans="1:5" s="10" customFormat="1" ht="17.25" customHeight="1">
      <c r="A75" s="4" t="s">
        <v>10</v>
      </c>
      <c r="B75" s="127" t="s">
        <v>91</v>
      </c>
      <c r="C75" s="41">
        <v>620</v>
      </c>
      <c r="D75" s="60">
        <f>(D76+D77+D78+D79+D80+D81)</f>
        <v>4491362</v>
      </c>
      <c r="E75" s="61">
        <f>(E76+E77+E78+E79+E80+E81)</f>
        <v>5951262</v>
      </c>
    </row>
    <row r="76" spans="1:5" s="10" customFormat="1" ht="25.5" customHeight="1">
      <c r="A76" s="4" t="s">
        <v>10</v>
      </c>
      <c r="B76" s="127" t="s">
        <v>92</v>
      </c>
      <c r="C76" s="40">
        <v>621</v>
      </c>
      <c r="D76" s="56">
        <v>3273078</v>
      </c>
      <c r="E76" s="57">
        <v>4753979</v>
      </c>
    </row>
    <row r="77" spans="1:5" s="10" customFormat="1" ht="19.5" customHeight="1">
      <c r="A77" s="4" t="s">
        <v>10</v>
      </c>
      <c r="B77" s="127" t="s">
        <v>93</v>
      </c>
      <c r="C77" s="40">
        <v>622</v>
      </c>
      <c r="D77" s="56">
        <v>325256</v>
      </c>
      <c r="E77" s="57">
        <v>250274</v>
      </c>
    </row>
    <row r="78" spans="1:5" s="10" customFormat="1" ht="27" customHeight="1">
      <c r="A78" s="4" t="s">
        <v>10</v>
      </c>
      <c r="B78" s="127" t="s">
        <v>94</v>
      </c>
      <c r="C78" s="40">
        <v>623</v>
      </c>
      <c r="D78" s="56">
        <v>182429</v>
      </c>
      <c r="E78" s="57">
        <v>177132</v>
      </c>
    </row>
    <row r="79" spans="1:5" s="10" customFormat="1" ht="28.5" customHeight="1">
      <c r="A79" s="4" t="s">
        <v>10</v>
      </c>
      <c r="B79" s="127" t="s">
        <v>95</v>
      </c>
      <c r="C79" s="40">
        <v>624</v>
      </c>
      <c r="D79" s="56">
        <v>88149</v>
      </c>
      <c r="E79" s="57">
        <v>78189</v>
      </c>
    </row>
    <row r="80" spans="1:5" s="10" customFormat="1" ht="18.75" customHeight="1">
      <c r="A80" s="4" t="s">
        <v>10</v>
      </c>
      <c r="B80" s="127" t="s">
        <v>96</v>
      </c>
      <c r="C80" s="40">
        <v>625</v>
      </c>
      <c r="D80" s="56">
        <v>102852</v>
      </c>
      <c r="E80" s="57">
        <v>238160</v>
      </c>
    </row>
    <row r="81" spans="1:5" s="10" customFormat="1" ht="17.25" customHeight="1">
      <c r="A81" s="4" t="s">
        <v>10</v>
      </c>
      <c r="B81" s="127" t="s">
        <v>97</v>
      </c>
      <c r="C81" s="40">
        <v>626</v>
      </c>
      <c r="D81" s="56">
        <v>519598</v>
      </c>
      <c r="E81" s="57">
        <f>453528</f>
        <v>453528</v>
      </c>
    </row>
    <row r="82" spans="1:5" s="10" customFormat="1" ht="29.25" customHeight="1">
      <c r="A82" s="4" t="s">
        <v>10</v>
      </c>
      <c r="B82" s="127" t="s">
        <v>98</v>
      </c>
      <c r="C82" s="40">
        <v>630</v>
      </c>
      <c r="D82" s="56">
        <v>141214</v>
      </c>
      <c r="E82" s="57">
        <v>275392</v>
      </c>
    </row>
    <row r="83" spans="1:5" s="10" customFormat="1" ht="16.5" customHeight="1">
      <c r="A83" s="4" t="s">
        <v>10</v>
      </c>
      <c r="B83" s="127" t="s">
        <v>99</v>
      </c>
      <c r="C83" s="42">
        <v>640</v>
      </c>
      <c r="D83" s="56">
        <v>272896</v>
      </c>
      <c r="E83" s="57">
        <v>332402</v>
      </c>
    </row>
    <row r="84" spans="1:5" s="10" customFormat="1" ht="15.75" customHeight="1">
      <c r="A84" s="4" t="s">
        <v>10</v>
      </c>
      <c r="B84" s="127" t="s">
        <v>100</v>
      </c>
      <c r="C84" s="42">
        <v>650</v>
      </c>
      <c r="D84" s="56">
        <v>0</v>
      </c>
      <c r="E84" s="57">
        <v>0</v>
      </c>
    </row>
    <row r="85" spans="1:5" s="10" customFormat="1" ht="15.75" customHeight="1" thickBot="1">
      <c r="A85" s="4" t="s">
        <v>10</v>
      </c>
      <c r="B85" s="127" t="s">
        <v>101</v>
      </c>
      <c r="C85" s="42">
        <v>660</v>
      </c>
      <c r="D85" s="56">
        <v>0</v>
      </c>
      <c r="E85" s="57">
        <v>0</v>
      </c>
    </row>
    <row r="86" spans="1:5" s="10" customFormat="1" ht="17.25" customHeight="1" thickBot="1">
      <c r="A86" s="4" t="s">
        <v>10</v>
      </c>
      <c r="B86" s="127" t="s">
        <v>102</v>
      </c>
      <c r="C86" s="43">
        <v>690</v>
      </c>
      <c r="D86" s="64">
        <f>(D72+D75+D82+D83+D84+D85)</f>
        <v>10277378</v>
      </c>
      <c r="E86" s="65">
        <f>(E72+E75+E82+E83+E84+E85)</f>
        <v>15776249</v>
      </c>
    </row>
    <row r="87" spans="1:5" s="10" customFormat="1" ht="17.25" customHeight="1" thickBot="1">
      <c r="A87" s="4" t="s">
        <v>10</v>
      </c>
      <c r="B87" s="127" t="s">
        <v>103</v>
      </c>
      <c r="C87" s="45">
        <v>700</v>
      </c>
      <c r="D87" s="79">
        <f>(D65+D71+D86)</f>
        <v>30970025</v>
      </c>
      <c r="E87" s="80">
        <f>(E65+E71+E86)</f>
        <v>40724263</v>
      </c>
    </row>
    <row r="88" spans="1:4" s="10" customFormat="1" ht="32.25" customHeight="1" thickBot="1">
      <c r="A88" s="4"/>
      <c r="B88" s="130"/>
      <c r="C88" s="2"/>
      <c r="D88" s="84"/>
    </row>
    <row r="89" spans="1:5" s="10" customFormat="1" ht="37.5" customHeight="1">
      <c r="A89" s="4"/>
      <c r="B89" s="128" t="s">
        <v>43</v>
      </c>
      <c r="C89" s="123" t="s">
        <v>38</v>
      </c>
      <c r="D89" s="123" t="s">
        <v>39</v>
      </c>
      <c r="E89" s="124" t="s">
        <v>40</v>
      </c>
    </row>
    <row r="90" spans="1:5" s="10" customFormat="1" ht="18.75" customHeight="1" thickBot="1">
      <c r="A90" s="4" t="s">
        <v>16</v>
      </c>
      <c r="B90" s="131">
        <v>1</v>
      </c>
      <c r="C90" s="91" t="s">
        <v>15</v>
      </c>
      <c r="D90" s="95">
        <v>3</v>
      </c>
      <c r="E90" s="90">
        <v>4</v>
      </c>
    </row>
    <row r="91" spans="1:5" s="10" customFormat="1" ht="21" customHeight="1">
      <c r="A91" s="4" t="s">
        <v>10</v>
      </c>
      <c r="B91" s="132" t="s">
        <v>104</v>
      </c>
      <c r="C91" s="97">
        <v>901</v>
      </c>
      <c r="D91" s="54">
        <v>662331</v>
      </c>
      <c r="E91" s="55">
        <v>742952</v>
      </c>
    </row>
    <row r="92" spans="1:5" s="10" customFormat="1" ht="21" customHeight="1">
      <c r="A92" s="4" t="s">
        <v>10</v>
      </c>
      <c r="B92" s="132" t="s">
        <v>105</v>
      </c>
      <c r="C92" s="98">
        <v>911</v>
      </c>
      <c r="D92" s="56">
        <v>77378</v>
      </c>
      <c r="E92" s="57">
        <v>108617</v>
      </c>
    </row>
    <row r="93" spans="1:5" s="10" customFormat="1" ht="31.5" customHeight="1">
      <c r="A93" s="4" t="s">
        <v>10</v>
      </c>
      <c r="B93" s="132" t="s">
        <v>106</v>
      </c>
      <c r="C93" s="98">
        <v>902</v>
      </c>
      <c r="D93" s="56">
        <v>28546</v>
      </c>
      <c r="E93" s="57">
        <v>22131</v>
      </c>
    </row>
    <row r="94" spans="1:5" s="10" customFormat="1" ht="18" customHeight="1">
      <c r="A94" s="4" t="s">
        <v>10</v>
      </c>
      <c r="B94" s="132" t="s">
        <v>107</v>
      </c>
      <c r="C94" s="98">
        <v>903</v>
      </c>
      <c r="D94" s="56">
        <v>0</v>
      </c>
      <c r="E94" s="57">
        <v>16318</v>
      </c>
    </row>
    <row r="95" spans="1:5" s="10" customFormat="1" ht="31.5" customHeight="1">
      <c r="A95" s="4" t="s">
        <v>10</v>
      </c>
      <c r="B95" s="132" t="s">
        <v>108</v>
      </c>
      <c r="C95" s="98">
        <v>904</v>
      </c>
      <c r="D95" s="56">
        <v>167093</v>
      </c>
      <c r="E95" s="57">
        <v>173880</v>
      </c>
    </row>
    <row r="96" spans="1:5" s="10" customFormat="1" ht="26.25" customHeight="1">
      <c r="A96" s="4" t="s">
        <v>10</v>
      </c>
      <c r="B96" s="132" t="s">
        <v>109</v>
      </c>
      <c r="C96" s="98">
        <v>905</v>
      </c>
      <c r="D96" s="56">
        <v>0</v>
      </c>
      <c r="E96" s="57">
        <v>0</v>
      </c>
    </row>
    <row r="97" spans="1:5" s="10" customFormat="1" ht="30.75" customHeight="1">
      <c r="A97" s="4" t="s">
        <v>10</v>
      </c>
      <c r="B97" s="132" t="s">
        <v>110</v>
      </c>
      <c r="C97" s="98">
        <v>906</v>
      </c>
      <c r="D97" s="56">
        <v>8657055</v>
      </c>
      <c r="E97" s="57">
        <f>16080366-46522</f>
        <v>16033844</v>
      </c>
    </row>
    <row r="98" spans="1:5" s="10" customFormat="1" ht="15.75" customHeight="1">
      <c r="A98" s="4" t="s">
        <v>10</v>
      </c>
      <c r="B98" s="132" t="s">
        <v>111</v>
      </c>
      <c r="C98" s="98">
        <v>907</v>
      </c>
      <c r="D98" s="56">
        <v>10846</v>
      </c>
      <c r="E98" s="57">
        <v>10515</v>
      </c>
    </row>
    <row r="99" spans="1:5" s="10" customFormat="1" ht="28.5" customHeight="1">
      <c r="A99" s="4" t="s">
        <v>10</v>
      </c>
      <c r="B99" s="132" t="s">
        <v>112</v>
      </c>
      <c r="C99" s="98">
        <v>908</v>
      </c>
      <c r="D99" s="56">
        <v>1251</v>
      </c>
      <c r="E99" s="57">
        <v>170</v>
      </c>
    </row>
    <row r="100" spans="1:5" s="10" customFormat="1" ht="18.75" customHeight="1" thickBot="1">
      <c r="A100" s="4" t="s">
        <v>10</v>
      </c>
      <c r="B100" s="133" t="s">
        <v>14</v>
      </c>
      <c r="C100" s="99">
        <v>909</v>
      </c>
      <c r="D100" s="81">
        <v>65204</v>
      </c>
      <c r="E100" s="69">
        <v>59576</v>
      </c>
    </row>
    <row r="101" spans="1:4" s="10" customFormat="1" ht="22.5" customHeight="1" thickBot="1">
      <c r="A101" s="4"/>
      <c r="B101" s="134"/>
      <c r="C101" s="31"/>
      <c r="D101" s="31"/>
    </row>
    <row r="102" spans="1:5" s="10" customFormat="1" ht="35.25" customHeight="1">
      <c r="A102" s="4"/>
      <c r="B102" s="128" t="s">
        <v>43</v>
      </c>
      <c r="C102" s="123" t="s">
        <v>38</v>
      </c>
      <c r="D102" s="123" t="s">
        <v>39</v>
      </c>
      <c r="E102" s="124" t="s">
        <v>40</v>
      </c>
    </row>
    <row r="103" spans="1:5" s="10" customFormat="1" ht="15.75" customHeight="1" thickBot="1">
      <c r="A103" s="4" t="s">
        <v>16</v>
      </c>
      <c r="B103" s="131">
        <v>1</v>
      </c>
      <c r="C103" s="96" t="s">
        <v>15</v>
      </c>
      <c r="D103" s="95">
        <v>3</v>
      </c>
      <c r="E103" s="90">
        <v>4</v>
      </c>
    </row>
    <row r="104" spans="1:5" s="10" customFormat="1" ht="18.75" customHeight="1" thickBot="1">
      <c r="A104" s="4" t="s">
        <v>10</v>
      </c>
      <c r="B104" s="135" t="s">
        <v>113</v>
      </c>
      <c r="C104" s="52">
        <v>1000</v>
      </c>
      <c r="D104" s="82">
        <v>12766438</v>
      </c>
      <c r="E104" s="83">
        <v>12567804</v>
      </c>
    </row>
    <row r="105" spans="2:4" ht="15.75" customHeight="1">
      <c r="B105" s="9"/>
      <c r="C105" s="9"/>
      <c r="D105" s="9"/>
    </row>
    <row r="106" spans="2:4" ht="15.75" customHeight="1">
      <c r="B106" s="9"/>
      <c r="C106" s="9"/>
      <c r="D106" s="9"/>
    </row>
    <row r="107" spans="2:4" ht="15.75" customHeight="1">
      <c r="B107" s="9"/>
      <c r="C107" s="9"/>
      <c r="D107" s="9"/>
    </row>
    <row r="108" spans="2:4" ht="15.75" customHeight="1">
      <c r="B108" s="9"/>
      <c r="C108" s="9"/>
      <c r="D108" s="9"/>
    </row>
    <row r="109" spans="2:4" ht="15.75" customHeight="1">
      <c r="B109" s="9"/>
      <c r="C109" s="9"/>
      <c r="D109" s="9"/>
    </row>
    <row r="110" spans="2:5" s="1" customFormat="1" ht="12.75">
      <c r="B110" s="47"/>
      <c r="C110" s="21"/>
      <c r="D110" s="9"/>
      <c r="E110" s="48"/>
    </row>
    <row r="111" spans="2:5" s="10" customFormat="1" ht="12.75">
      <c r="B111" s="50" t="s">
        <v>114</v>
      </c>
      <c r="C111" s="136"/>
      <c r="D111" s="50" t="s">
        <v>115</v>
      </c>
      <c r="E111" s="50" t="s">
        <v>116</v>
      </c>
    </row>
    <row r="112" spans="2:5" s="10" customFormat="1" ht="12.75" customHeight="1">
      <c r="B112" s="137" t="s">
        <v>117</v>
      </c>
      <c r="C112" s="138"/>
      <c r="D112" s="137" t="s">
        <v>118</v>
      </c>
      <c r="E112" s="137"/>
    </row>
    <row r="113" spans="2:5" s="10" customFormat="1" ht="12.75">
      <c r="B113" s="139" t="s">
        <v>119</v>
      </c>
      <c r="C113" s="140"/>
      <c r="D113" s="140"/>
      <c r="E113" s="141"/>
    </row>
    <row r="114" spans="2:5" ht="12.75" customHeight="1">
      <c r="B114" s="142">
        <v>38292</v>
      </c>
      <c r="C114" s="51"/>
      <c r="D114" s="49"/>
      <c r="E114" s="49"/>
    </row>
    <row r="116" ht="12" customHeight="1"/>
  </sheetData>
  <printOptions/>
  <pageMargins left="0.2755905511811024" right="0.1968503937007874" top="0.4330708661417323" bottom="0.3937007874015748" header="0" footer="0"/>
  <pageSetup horizontalDpi="600" verticalDpi="600" orientation="portrait" paperSize="9" scale="87" r:id="rId1"/>
  <rowBreaks count="4" manualBreakCount="4">
    <brk id="31" max="255" man="1"/>
    <brk id="55" min="1" max="6" man="1"/>
    <brk id="87" min="1" max="6" man="1"/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ГВЦ-РТ</dc:creator>
  <cp:keywords/>
  <dc:description/>
  <cp:lastModifiedBy>demon</cp:lastModifiedBy>
  <cp:lastPrinted>2004-10-27T18:06:53Z</cp:lastPrinted>
  <dcterms:created xsi:type="dcterms:W3CDTF">2000-07-18T07:04:02Z</dcterms:created>
  <dcterms:modified xsi:type="dcterms:W3CDTF">2005-02-15T08:37:19Z</dcterms:modified>
  <cp:category/>
  <cp:version/>
  <cp:contentType/>
  <cp:contentStatus/>
</cp:coreProperties>
</file>